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학사지원과\재입학\2022-2\"/>
    </mc:Choice>
  </mc:AlternateContent>
  <bookViews>
    <workbookView xWindow="0" yWindow="0" windowWidth="9660" windowHeight="5490" activeTab="1"/>
  </bookViews>
  <sheets>
    <sheet name="여석" sheetId="3" r:id="rId1"/>
    <sheet name="2022학년도 2학기 재입학 여석 현황" sheetId="2" r:id="rId2"/>
  </sheets>
  <calcPr calcId="162913"/>
</workbook>
</file>

<file path=xl/calcChain.xml><?xml version="1.0" encoding="utf-8"?>
<calcChain xmlns="http://schemas.openxmlformats.org/spreadsheetml/2006/main">
  <c r="C3" i="2" l="1"/>
  <c r="B3" i="2"/>
  <c r="C4" i="2"/>
  <c r="B4" i="2"/>
  <c r="C10" i="2"/>
  <c r="B10" i="2"/>
  <c r="C8" i="2"/>
  <c r="C9" i="2"/>
  <c r="C7" i="2"/>
  <c r="B9" i="2"/>
  <c r="B8" i="2"/>
  <c r="B7" i="2"/>
  <c r="B6" i="2"/>
  <c r="C5" i="2"/>
  <c r="B5" i="2"/>
  <c r="F84" i="2"/>
  <c r="F83" i="2"/>
  <c r="F73" i="2"/>
  <c r="F77" i="2"/>
  <c r="F74" i="2"/>
  <c r="F72" i="2"/>
  <c r="F69" i="2"/>
  <c r="F70" i="2"/>
  <c r="F82" i="2"/>
  <c r="F66" i="2"/>
  <c r="F28" i="2"/>
  <c r="F20" i="2"/>
  <c r="D4" i="2" l="1"/>
  <c r="D5" i="2"/>
  <c r="D6" i="2"/>
  <c r="D7" i="2"/>
  <c r="D8" i="2"/>
  <c r="D9" i="2"/>
  <c r="D10" i="2"/>
  <c r="C11" i="2"/>
  <c r="B11" i="2"/>
  <c r="D11" i="2" l="1"/>
  <c r="D3" i="2"/>
  <c r="F36" i="2" l="1"/>
  <c r="AG70" i="3"/>
  <c r="AB70" i="3"/>
  <c r="Z70" i="3"/>
  <c r="W70" i="3"/>
  <c r="T70" i="3"/>
  <c r="AA70" i="3" s="1"/>
  <c r="AC70" i="3" s="1"/>
  <c r="O70" i="3"/>
  <c r="L70" i="3"/>
  <c r="K70" i="3"/>
  <c r="AG69" i="3"/>
  <c r="Z69" i="3"/>
  <c r="AB69" i="3" s="1"/>
  <c r="W69" i="3"/>
  <c r="AA69" i="3" s="1"/>
  <c r="T69" i="3"/>
  <c r="L69" i="3"/>
  <c r="K69" i="3"/>
  <c r="AG68" i="3"/>
  <c r="Z68" i="3"/>
  <c r="AB68" i="3" s="1"/>
  <c r="O68" i="3" s="1"/>
  <c r="W68" i="3"/>
  <c r="T68" i="3"/>
  <c r="AA68" i="3" s="1"/>
  <c r="L68" i="3"/>
  <c r="K68" i="3"/>
  <c r="N68" i="3" s="1"/>
  <c r="Q68" i="3" s="1"/>
  <c r="AG67" i="3"/>
  <c r="AB67" i="3"/>
  <c r="Z67" i="3"/>
  <c r="W67" i="3"/>
  <c r="AA67" i="3" s="1"/>
  <c r="T67" i="3"/>
  <c r="L67" i="3"/>
  <c r="O67" i="3" s="1"/>
  <c r="K67" i="3"/>
  <c r="M67" i="3" s="1"/>
  <c r="AG66" i="3"/>
  <c r="Z66" i="3"/>
  <c r="AB66" i="3" s="1"/>
  <c r="O66" i="3" s="1"/>
  <c r="W66" i="3"/>
  <c r="T66" i="3"/>
  <c r="AA66" i="3" s="1"/>
  <c r="M66" i="3"/>
  <c r="L66" i="3"/>
  <c r="K66" i="3"/>
  <c r="N66" i="3" s="1"/>
  <c r="Q66" i="3" s="1"/>
  <c r="O65" i="3"/>
  <c r="M65" i="3"/>
  <c r="Q65" i="3" s="1"/>
  <c r="L65" i="3"/>
  <c r="K65" i="3"/>
  <c r="N65" i="3" s="1"/>
  <c r="O64" i="3"/>
  <c r="M64" i="3"/>
  <c r="Q64" i="3" s="1"/>
  <c r="L64" i="3"/>
  <c r="K64" i="3"/>
  <c r="N64" i="3" s="1"/>
  <c r="O63" i="3"/>
  <c r="M63" i="3"/>
  <c r="Q63" i="3" s="1"/>
  <c r="L63" i="3"/>
  <c r="K63" i="3"/>
  <c r="N63" i="3" s="1"/>
  <c r="O62" i="3"/>
  <c r="M62" i="3"/>
  <c r="Q62" i="3" s="1"/>
  <c r="L62" i="3"/>
  <c r="K62" i="3"/>
  <c r="N62" i="3" s="1"/>
  <c r="O61" i="3"/>
  <c r="M61" i="3"/>
  <c r="Q61" i="3" s="1"/>
  <c r="L61" i="3"/>
  <c r="K61" i="3"/>
  <c r="N61" i="3" s="1"/>
  <c r="O60" i="3"/>
  <c r="M60" i="3"/>
  <c r="Q60" i="3" s="1"/>
  <c r="L60" i="3"/>
  <c r="K60" i="3"/>
  <c r="N60" i="3" s="1"/>
  <c r="O59" i="3"/>
  <c r="M59" i="3"/>
  <c r="Q59" i="3" s="1"/>
  <c r="L59" i="3"/>
  <c r="K59" i="3"/>
  <c r="N59" i="3" s="1"/>
  <c r="O58" i="3"/>
  <c r="M58" i="3"/>
  <c r="Q58" i="3" s="1"/>
  <c r="L58" i="3"/>
  <c r="K58" i="3"/>
  <c r="N58" i="3" s="1"/>
  <c r="O57" i="3"/>
  <c r="M57" i="3"/>
  <c r="Q57" i="3" s="1"/>
  <c r="L57" i="3"/>
  <c r="K57" i="3"/>
  <c r="N57" i="3" s="1"/>
  <c r="O56" i="3"/>
  <c r="M56" i="3"/>
  <c r="Q56" i="3" s="1"/>
  <c r="L56" i="3"/>
  <c r="K56" i="3"/>
  <c r="N56" i="3" s="1"/>
  <c r="O55" i="3"/>
  <c r="M55" i="3"/>
  <c r="Q55" i="3" s="1"/>
  <c r="L55" i="3"/>
  <c r="K55" i="3"/>
  <c r="N55" i="3" s="1"/>
  <c r="O54" i="3"/>
  <c r="M54" i="3"/>
  <c r="Q54" i="3" s="1"/>
  <c r="L54" i="3"/>
  <c r="K54" i="3"/>
  <c r="N54" i="3" s="1"/>
  <c r="O53" i="3"/>
  <c r="M53" i="3"/>
  <c r="Q53" i="3" s="1"/>
  <c r="L53" i="3"/>
  <c r="K53" i="3"/>
  <c r="N53" i="3" s="1"/>
  <c r="O52" i="3"/>
  <c r="M52" i="3"/>
  <c r="Q52" i="3" s="1"/>
  <c r="L52" i="3"/>
  <c r="K52" i="3"/>
  <c r="N52" i="3" s="1"/>
  <c r="O51" i="3"/>
  <c r="M51" i="3"/>
  <c r="Q51" i="3" s="1"/>
  <c r="L51" i="3"/>
  <c r="K51" i="3"/>
  <c r="N51" i="3" s="1"/>
  <c r="O50" i="3"/>
  <c r="M50" i="3"/>
  <c r="Q50" i="3" s="1"/>
  <c r="L50" i="3"/>
  <c r="K50" i="3"/>
  <c r="N50" i="3" s="1"/>
  <c r="O49" i="3"/>
  <c r="M49" i="3"/>
  <c r="Q49" i="3" s="1"/>
  <c r="L49" i="3"/>
  <c r="K49" i="3"/>
  <c r="N49" i="3" s="1"/>
  <c r="O48" i="3"/>
  <c r="M48" i="3"/>
  <c r="Q48" i="3" s="1"/>
  <c r="L48" i="3"/>
  <c r="K48" i="3"/>
  <c r="N48" i="3" s="1"/>
  <c r="O47" i="3"/>
  <c r="M47" i="3"/>
  <c r="Q47" i="3" s="1"/>
  <c r="L47" i="3"/>
  <c r="K47" i="3"/>
  <c r="N47" i="3" s="1"/>
  <c r="O46" i="3"/>
  <c r="M46" i="3"/>
  <c r="Q46" i="3" s="1"/>
  <c r="L46" i="3"/>
  <c r="K46" i="3"/>
  <c r="N46" i="3" s="1"/>
  <c r="O45" i="3"/>
  <c r="M45" i="3"/>
  <c r="Q45" i="3" s="1"/>
  <c r="L45" i="3"/>
  <c r="K45" i="3"/>
  <c r="N45" i="3" s="1"/>
  <c r="O44" i="3"/>
  <c r="M44" i="3"/>
  <c r="Q44" i="3" s="1"/>
  <c r="L44" i="3"/>
  <c r="K44" i="3"/>
  <c r="N44" i="3" s="1"/>
  <c r="O43" i="3"/>
  <c r="M43" i="3"/>
  <c r="Q43" i="3" s="1"/>
  <c r="L43" i="3"/>
  <c r="K43" i="3"/>
  <c r="N43" i="3" s="1"/>
  <c r="O42" i="3"/>
  <c r="M42" i="3"/>
  <c r="Q42" i="3" s="1"/>
  <c r="L42" i="3"/>
  <c r="K42" i="3"/>
  <c r="N42" i="3" s="1"/>
  <c r="O41" i="3"/>
  <c r="M41" i="3"/>
  <c r="Q41" i="3" s="1"/>
  <c r="L41" i="3"/>
  <c r="K41" i="3"/>
  <c r="N41" i="3" s="1"/>
  <c r="O40" i="3"/>
  <c r="M40" i="3"/>
  <c r="Q40" i="3" s="1"/>
  <c r="L40" i="3"/>
  <c r="K40" i="3"/>
  <c r="N40" i="3" s="1"/>
  <c r="O39" i="3"/>
  <c r="M39" i="3"/>
  <c r="Q39" i="3" s="1"/>
  <c r="L39" i="3"/>
  <c r="K39" i="3"/>
  <c r="N39" i="3" s="1"/>
  <c r="O38" i="3"/>
  <c r="M38" i="3"/>
  <c r="Q38" i="3" s="1"/>
  <c r="L38" i="3"/>
  <c r="K38" i="3"/>
  <c r="N38" i="3" s="1"/>
  <c r="O37" i="3"/>
  <c r="M37" i="3"/>
  <c r="Q37" i="3" s="1"/>
  <c r="L37" i="3"/>
  <c r="K37" i="3"/>
  <c r="N37" i="3" s="1"/>
  <c r="O36" i="3"/>
  <c r="M36" i="3"/>
  <c r="Q36" i="3" s="1"/>
  <c r="L36" i="3"/>
  <c r="K36" i="3"/>
  <c r="N36" i="3" s="1"/>
  <c r="O35" i="3"/>
  <c r="M35" i="3"/>
  <c r="Q35" i="3" s="1"/>
  <c r="L35" i="3"/>
  <c r="K35" i="3"/>
  <c r="N35" i="3" s="1"/>
  <c r="O34" i="3"/>
  <c r="M34" i="3"/>
  <c r="Q34" i="3" s="1"/>
  <c r="L34" i="3"/>
  <c r="K34" i="3"/>
  <c r="N34" i="3" s="1"/>
  <c r="O33" i="3"/>
  <c r="M33" i="3"/>
  <c r="Q33" i="3" s="1"/>
  <c r="L33" i="3"/>
  <c r="K33" i="3"/>
  <c r="N33" i="3" s="1"/>
  <c r="O32" i="3"/>
  <c r="M32" i="3"/>
  <c r="Q32" i="3" s="1"/>
  <c r="L32" i="3"/>
  <c r="K32" i="3"/>
  <c r="N32" i="3" s="1"/>
  <c r="O31" i="3"/>
  <c r="M31" i="3"/>
  <c r="Q31" i="3" s="1"/>
  <c r="L31" i="3"/>
  <c r="K31" i="3"/>
  <c r="N31" i="3" s="1"/>
  <c r="O30" i="3"/>
  <c r="M30" i="3"/>
  <c r="Q30" i="3" s="1"/>
  <c r="L30" i="3"/>
  <c r="K30" i="3"/>
  <c r="N30" i="3" s="1"/>
  <c r="O29" i="3"/>
  <c r="M29" i="3"/>
  <c r="Q29" i="3" s="1"/>
  <c r="L29" i="3"/>
  <c r="K29" i="3"/>
  <c r="N29" i="3" s="1"/>
  <c r="O28" i="3"/>
  <c r="M28" i="3"/>
  <c r="Q28" i="3" s="1"/>
  <c r="L28" i="3"/>
  <c r="K28" i="3"/>
  <c r="N28" i="3" s="1"/>
  <c r="O27" i="3"/>
  <c r="M27" i="3"/>
  <c r="Q27" i="3" s="1"/>
  <c r="L27" i="3"/>
  <c r="K27" i="3"/>
  <c r="N27" i="3" s="1"/>
  <c r="O26" i="3"/>
  <c r="M26" i="3"/>
  <c r="Q26" i="3" s="1"/>
  <c r="L26" i="3"/>
  <c r="K26" i="3"/>
  <c r="N26" i="3" s="1"/>
  <c r="O25" i="3"/>
  <c r="M25" i="3"/>
  <c r="Q25" i="3" s="1"/>
  <c r="L25" i="3"/>
  <c r="K25" i="3"/>
  <c r="N25" i="3" s="1"/>
  <c r="O24" i="3"/>
  <c r="M24" i="3"/>
  <c r="Q24" i="3" s="1"/>
  <c r="L24" i="3"/>
  <c r="K24" i="3"/>
  <c r="N24" i="3" s="1"/>
  <c r="O23" i="3"/>
  <c r="M23" i="3"/>
  <c r="Q23" i="3" s="1"/>
  <c r="L23" i="3"/>
  <c r="K23" i="3"/>
  <c r="N23" i="3" s="1"/>
  <c r="O22" i="3"/>
  <c r="M22" i="3"/>
  <c r="Q22" i="3" s="1"/>
  <c r="L22" i="3"/>
  <c r="K22" i="3"/>
  <c r="N22" i="3" s="1"/>
  <c r="O21" i="3"/>
  <c r="M21" i="3"/>
  <c r="Q21" i="3" s="1"/>
  <c r="L21" i="3"/>
  <c r="K21" i="3"/>
  <c r="N21" i="3" s="1"/>
  <c r="O20" i="3"/>
  <c r="M20" i="3"/>
  <c r="Q20" i="3" s="1"/>
  <c r="L20" i="3"/>
  <c r="K20" i="3"/>
  <c r="N20" i="3" s="1"/>
  <c r="O19" i="3"/>
  <c r="M19" i="3"/>
  <c r="Q19" i="3" s="1"/>
  <c r="L19" i="3"/>
  <c r="K19" i="3"/>
  <c r="N19" i="3" s="1"/>
  <c r="O18" i="3"/>
  <c r="M18" i="3"/>
  <c r="Q18" i="3" s="1"/>
  <c r="L18" i="3"/>
  <c r="K18" i="3"/>
  <c r="N18" i="3" s="1"/>
  <c r="O17" i="3"/>
  <c r="M17" i="3"/>
  <c r="Q17" i="3" s="1"/>
  <c r="L17" i="3"/>
  <c r="K17" i="3"/>
  <c r="N17" i="3" s="1"/>
  <c r="O16" i="3"/>
  <c r="M16" i="3"/>
  <c r="Q16" i="3" s="1"/>
  <c r="L16" i="3"/>
  <c r="K16" i="3"/>
  <c r="N16" i="3" s="1"/>
  <c r="O15" i="3"/>
  <c r="M15" i="3"/>
  <c r="Q15" i="3" s="1"/>
  <c r="L15" i="3"/>
  <c r="K15" i="3"/>
  <c r="N15" i="3" s="1"/>
  <c r="O14" i="3"/>
  <c r="M14" i="3"/>
  <c r="Q14" i="3" s="1"/>
  <c r="L14" i="3"/>
  <c r="K14" i="3"/>
  <c r="N14" i="3" s="1"/>
  <c r="O13" i="3"/>
  <c r="M13" i="3"/>
  <c r="Q13" i="3" s="1"/>
  <c r="L13" i="3"/>
  <c r="K13" i="3"/>
  <c r="N13" i="3" s="1"/>
  <c r="O12" i="3"/>
  <c r="M12" i="3"/>
  <c r="Q12" i="3" s="1"/>
  <c r="L12" i="3"/>
  <c r="K12" i="3"/>
  <c r="N12" i="3" s="1"/>
  <c r="O11" i="3"/>
  <c r="M11" i="3"/>
  <c r="Q11" i="3" s="1"/>
  <c r="L11" i="3"/>
  <c r="K11" i="3"/>
  <c r="N11" i="3" s="1"/>
  <c r="O10" i="3"/>
  <c r="M10" i="3"/>
  <c r="Q10" i="3" s="1"/>
  <c r="L10" i="3"/>
  <c r="K10" i="3"/>
  <c r="N10" i="3" s="1"/>
  <c r="O9" i="3"/>
  <c r="M9" i="3"/>
  <c r="Q9" i="3" s="1"/>
  <c r="L9" i="3"/>
  <c r="K9" i="3"/>
  <c r="N9" i="3" s="1"/>
  <c r="O8" i="3"/>
  <c r="M8" i="3"/>
  <c r="Q8" i="3" s="1"/>
  <c r="L8" i="3"/>
  <c r="K8" i="3"/>
  <c r="N8" i="3" s="1"/>
  <c r="N70" i="3" l="1"/>
  <c r="Q70" i="3" s="1"/>
  <c r="AC66" i="3"/>
  <c r="O69" i="3"/>
  <c r="AC67" i="3"/>
  <c r="N67" i="3"/>
  <c r="Q67" i="3" s="1"/>
  <c r="AC68" i="3"/>
  <c r="AC69" i="3"/>
  <c r="N69" i="3"/>
  <c r="M68" i="3"/>
  <c r="M69" i="3"/>
  <c r="M70" i="3"/>
  <c r="Q69" i="3" l="1"/>
  <c r="F22" i="2" l="1"/>
  <c r="F21" i="2"/>
  <c r="F18" i="2"/>
  <c r="F17" i="2"/>
  <c r="F78" i="2"/>
  <c r="F76" i="2"/>
  <c r="F75" i="2"/>
  <c r="F71" i="2"/>
  <c r="F68" i="2"/>
  <c r="F65" i="2"/>
  <c r="F62" i="2"/>
  <c r="F61" i="2"/>
  <c r="F43" i="2"/>
  <c r="F33" i="2"/>
  <c r="F34" i="2"/>
  <c r="F35" i="2"/>
  <c r="F37" i="2"/>
  <c r="F39" i="2"/>
  <c r="F42" i="2"/>
  <c r="F44" i="2"/>
  <c r="F38" i="2"/>
  <c r="F40" i="2"/>
  <c r="F41" i="2"/>
  <c r="F45" i="2"/>
  <c r="F46" i="2"/>
  <c r="F51" i="2"/>
  <c r="F54" i="2"/>
  <c r="F58" i="2"/>
  <c r="F57" i="2"/>
  <c r="F47" i="2"/>
  <c r="F48" i="2"/>
  <c r="F49" i="2"/>
  <c r="F50" i="2"/>
  <c r="F52" i="2"/>
  <c r="F53" i="2"/>
  <c r="F55" i="2"/>
  <c r="F56" i="2"/>
  <c r="F25" i="2"/>
  <c r="F26" i="2"/>
  <c r="F27" i="2"/>
  <c r="F30" i="2"/>
  <c r="F23" i="2"/>
  <c r="F24" i="2"/>
  <c r="F29" i="2"/>
  <c r="F31" i="2"/>
  <c r="F32" i="2"/>
  <c r="F67" i="2"/>
  <c r="F63" i="2"/>
  <c r="F64" i="2"/>
  <c r="F59" i="2"/>
  <c r="F60" i="2"/>
  <c r="F19" i="2"/>
  <c r="F16" i="2"/>
  <c r="F79" i="2" l="1"/>
  <c r="F81" i="2"/>
  <c r="F80" i="2"/>
</calcChain>
</file>

<file path=xl/sharedStrings.xml><?xml version="1.0" encoding="utf-8"?>
<sst xmlns="http://schemas.openxmlformats.org/spreadsheetml/2006/main" count="421" uniqueCount="293">
  <si>
    <t xml:space="preserve">  </t>
  </si>
  <si>
    <t>합계</t>
    <phoneticPr fontId="5" type="noConversion"/>
  </si>
  <si>
    <r>
      <t>3</t>
    </r>
    <r>
      <rPr>
        <b/>
        <sz val="11"/>
        <color indexed="8"/>
        <rFont val="돋움체"/>
        <family val="1"/>
        <charset val="129"/>
      </rPr>
      <t>학년</t>
    </r>
    <r>
      <rPr>
        <b/>
        <sz val="11"/>
        <color indexed="8"/>
        <rFont val="Arial"/>
        <family val="2"/>
      </rPr>
      <t>(A)</t>
    </r>
    <phoneticPr fontId="5" type="noConversion"/>
  </si>
  <si>
    <r>
      <t>4</t>
    </r>
    <r>
      <rPr>
        <b/>
        <sz val="11"/>
        <color indexed="8"/>
        <rFont val="돋움체"/>
        <family val="1"/>
        <charset val="129"/>
      </rPr>
      <t>학년</t>
    </r>
    <r>
      <rPr>
        <b/>
        <sz val="11"/>
        <color indexed="8"/>
        <rFont val="Arial"/>
        <family val="2"/>
      </rPr>
      <t>(B)</t>
    </r>
    <phoneticPr fontId="5" type="noConversion"/>
  </si>
  <si>
    <r>
      <t>5</t>
    </r>
    <r>
      <rPr>
        <b/>
        <sz val="11"/>
        <color indexed="8"/>
        <rFont val="돋움체"/>
        <family val="1"/>
        <charset val="129"/>
      </rPr>
      <t>학년</t>
    </r>
    <r>
      <rPr>
        <b/>
        <sz val="11"/>
        <color indexed="8"/>
        <rFont val="Arial"/>
        <family val="2"/>
      </rPr>
      <t>(C)</t>
    </r>
    <phoneticPr fontId="5" type="noConversion"/>
  </si>
  <si>
    <r>
      <rPr>
        <b/>
        <sz val="11"/>
        <color indexed="8"/>
        <rFont val="돋움체"/>
        <family val="1"/>
        <charset val="129"/>
      </rPr>
      <t>여석</t>
    </r>
    <r>
      <rPr>
        <b/>
        <sz val="11"/>
        <color indexed="8"/>
        <rFont val="Arial"/>
        <family val="2"/>
      </rPr>
      <t>(D=A+B+C)</t>
    </r>
    <phoneticPr fontId="5" type="noConversion"/>
  </si>
  <si>
    <r>
      <rPr>
        <sz val="11"/>
        <color indexed="8"/>
        <rFont val="바탕체"/>
        <family val="1"/>
        <charset val="129"/>
      </rPr>
      <t>신학대학</t>
    </r>
  </si>
  <si>
    <r>
      <rPr>
        <sz val="11"/>
        <color indexed="8"/>
        <rFont val="바탕체"/>
        <family val="1"/>
        <charset val="129"/>
      </rPr>
      <t>신학과</t>
    </r>
  </si>
  <si>
    <r>
      <rPr>
        <sz val="11"/>
        <color indexed="8"/>
        <rFont val="바탕체"/>
        <family val="1"/>
        <charset val="129"/>
      </rPr>
      <t>신학전공</t>
    </r>
  </si>
  <si>
    <r>
      <rPr>
        <sz val="11"/>
        <color indexed="8"/>
        <rFont val="바탕체"/>
        <family val="1"/>
        <charset val="129"/>
      </rPr>
      <t>공과대학</t>
    </r>
  </si>
  <si>
    <r>
      <rPr>
        <sz val="11"/>
        <color indexed="8"/>
        <rFont val="바탕체"/>
        <family val="1"/>
        <charset val="129"/>
      </rPr>
      <t>건축학부</t>
    </r>
  </si>
  <si>
    <r>
      <rPr>
        <sz val="11"/>
        <color indexed="8"/>
        <rFont val="바탕체"/>
        <family val="1"/>
        <charset val="129"/>
      </rPr>
      <t>건축공학전공</t>
    </r>
  </si>
  <si>
    <r>
      <rPr>
        <sz val="11"/>
        <color indexed="8"/>
        <rFont val="바탕체"/>
        <family val="1"/>
        <charset val="129"/>
      </rPr>
      <t>건축학전공</t>
    </r>
    <r>
      <rPr>
        <sz val="11"/>
        <color indexed="8"/>
        <rFont val="Arial"/>
        <family val="2"/>
      </rPr>
      <t>(5</t>
    </r>
    <r>
      <rPr>
        <sz val="11"/>
        <color indexed="8"/>
        <rFont val="바탕체"/>
        <family val="1"/>
        <charset val="129"/>
      </rPr>
      <t>년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</si>
  <si>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바탕체"/>
        <family val="1"/>
        <charset val="129"/>
      </rPr>
      <t>도시공학과</t>
    </r>
  </si>
  <si>
    <r>
      <rPr>
        <sz val="11"/>
        <color indexed="8"/>
        <rFont val="바탕체"/>
        <family val="1"/>
        <charset val="129"/>
      </rPr>
      <t>도시공학전공</t>
    </r>
  </si>
  <si>
    <r>
      <rPr>
        <sz val="11"/>
        <color indexed="8"/>
        <rFont val="바탕체"/>
        <family val="1"/>
        <charset val="129"/>
      </rPr>
      <t>융합미디어전공</t>
    </r>
  </si>
  <si>
    <r>
      <rPr>
        <sz val="11"/>
        <color indexed="8"/>
        <rFont val="바탕체"/>
        <family val="1"/>
        <charset val="129"/>
      </rPr>
      <t>정보통신공학심화전공</t>
    </r>
  </si>
  <si>
    <r>
      <rPr>
        <sz val="11"/>
        <color indexed="8"/>
        <rFont val="바탕체"/>
        <family val="1"/>
        <charset val="129"/>
      </rPr>
      <t>스마트모바일심화전공</t>
    </r>
  </si>
  <si>
    <r>
      <t>IT</t>
    </r>
    <r>
      <rPr>
        <sz val="11"/>
        <color indexed="8"/>
        <rFont val="바탕체"/>
        <family val="1"/>
        <charset val="129"/>
      </rPr>
      <t>융합전자공학전공</t>
    </r>
  </si>
  <si>
    <r>
      <rPr>
        <sz val="11"/>
        <color indexed="8"/>
        <rFont val="바탕체"/>
        <family val="1"/>
        <charset val="129"/>
      </rPr>
      <t>사회과학대학</t>
    </r>
  </si>
  <si>
    <r>
      <rPr>
        <sz val="11"/>
        <color indexed="8"/>
        <rFont val="바탕체"/>
        <family val="1"/>
        <charset val="129"/>
      </rPr>
      <t>경영학과</t>
    </r>
  </si>
  <si>
    <r>
      <rPr>
        <sz val="11"/>
        <color indexed="8"/>
        <rFont val="바탕체"/>
        <family val="1"/>
        <charset val="129"/>
      </rPr>
      <t>경영학전공</t>
    </r>
  </si>
  <si>
    <r>
      <rPr>
        <sz val="11"/>
        <color indexed="8"/>
        <rFont val="바탕체"/>
        <family val="1"/>
        <charset val="129"/>
      </rPr>
      <t>글로벌경제학전공</t>
    </r>
  </si>
  <si>
    <r>
      <rPr>
        <sz val="11"/>
        <color indexed="8"/>
        <rFont val="바탕체"/>
        <family val="1"/>
        <charset val="129"/>
      </rPr>
      <t>마케팅빅데이터학과</t>
    </r>
  </si>
  <si>
    <r>
      <rPr>
        <sz val="11"/>
        <color indexed="8"/>
        <rFont val="바탕체"/>
        <family val="1"/>
        <charset val="129"/>
      </rPr>
      <t>마케팅빅데이터학전공</t>
    </r>
  </si>
  <si>
    <r>
      <rPr>
        <sz val="11"/>
        <color indexed="8"/>
        <rFont val="바탕체"/>
        <family val="1"/>
        <charset val="129"/>
      </rPr>
      <t>광고홍보전공</t>
    </r>
  </si>
  <si>
    <r>
      <rPr>
        <sz val="11"/>
        <color indexed="8"/>
        <rFont val="바탕체"/>
        <family val="1"/>
        <charset val="129"/>
      </rPr>
      <t>경찰법학과</t>
    </r>
  </si>
  <si>
    <r>
      <rPr>
        <sz val="11"/>
        <color indexed="8"/>
        <rFont val="바탕체"/>
        <family val="1"/>
        <charset val="129"/>
      </rPr>
      <t>경찰법학전공</t>
    </r>
  </si>
  <si>
    <r>
      <rPr>
        <sz val="11"/>
        <color indexed="8"/>
        <rFont val="바탕체"/>
        <family val="1"/>
        <charset val="129"/>
      </rPr>
      <t>행정학전공</t>
    </r>
  </si>
  <si>
    <r>
      <rPr>
        <sz val="11"/>
        <color indexed="8"/>
        <rFont val="바탕체"/>
        <family val="1"/>
        <charset val="129"/>
      </rPr>
      <t>서비스경영전공</t>
    </r>
  </si>
  <si>
    <r>
      <rPr>
        <sz val="11"/>
        <color indexed="8"/>
        <rFont val="바탕체"/>
        <family val="1"/>
        <charset val="129"/>
      </rPr>
      <t>부동산금융보험융합학과</t>
    </r>
  </si>
  <si>
    <r>
      <rPr>
        <sz val="11"/>
        <color indexed="8"/>
        <rFont val="바탕체"/>
        <family val="1"/>
        <charset val="129"/>
      </rPr>
      <t>부동산금융보험융합학전공</t>
    </r>
  </si>
  <si>
    <r>
      <rPr>
        <sz val="11"/>
        <color indexed="8"/>
        <rFont val="바탕체"/>
        <family val="1"/>
        <charset val="129"/>
      </rPr>
      <t>국제무역물류학전공</t>
    </r>
  </si>
  <si>
    <r>
      <rPr>
        <sz val="11"/>
        <color indexed="8"/>
        <rFont val="바탕체"/>
        <family val="1"/>
        <charset val="129"/>
      </rPr>
      <t>중국어중국학전공</t>
    </r>
  </si>
  <si>
    <r>
      <rPr>
        <sz val="11"/>
        <color indexed="8"/>
        <rFont val="바탕체"/>
        <family val="1"/>
        <charset val="129"/>
      </rPr>
      <t>광고홍보커뮤니케이션학부</t>
    </r>
  </si>
  <si>
    <r>
      <rPr>
        <sz val="11"/>
        <color indexed="8"/>
        <rFont val="바탕체"/>
        <family val="1"/>
        <charset val="129"/>
      </rPr>
      <t>테크노과학대학</t>
    </r>
  </si>
  <si>
    <r>
      <rPr>
        <sz val="11"/>
        <color indexed="8"/>
        <rFont val="바탕체"/>
        <family val="1"/>
        <charset val="129"/>
      </rPr>
      <t>소방안전관리학전공</t>
    </r>
  </si>
  <si>
    <r>
      <rPr>
        <sz val="11"/>
        <color indexed="8"/>
        <rFont val="바탕체"/>
        <family val="1"/>
        <charset val="129"/>
      </rPr>
      <t>의생명공학전공</t>
    </r>
  </si>
  <si>
    <r>
      <rPr>
        <sz val="11"/>
        <color indexed="8"/>
        <rFont val="바탕체"/>
        <family val="1"/>
        <charset val="129"/>
      </rPr>
      <t>지식재산학과</t>
    </r>
  </si>
  <si>
    <r>
      <rPr>
        <sz val="11"/>
        <color indexed="8"/>
        <rFont val="바탕체"/>
        <family val="1"/>
        <charset val="129"/>
      </rPr>
      <t>지식재산학전공</t>
    </r>
  </si>
  <si>
    <r>
      <rPr>
        <sz val="11"/>
        <color indexed="8"/>
        <rFont val="바탕체"/>
        <family val="1"/>
        <charset val="129"/>
      </rPr>
      <t>수학과</t>
    </r>
  </si>
  <si>
    <r>
      <rPr>
        <sz val="11"/>
        <color indexed="8"/>
        <rFont val="바탕체"/>
        <family val="1"/>
        <charset val="129"/>
      </rPr>
      <t>수학전공</t>
    </r>
  </si>
  <si>
    <r>
      <rPr>
        <sz val="11"/>
        <color indexed="8"/>
        <rFont val="바탕체"/>
        <family val="1"/>
        <charset val="129"/>
      </rPr>
      <t>스포츠건강관리학과</t>
    </r>
  </si>
  <si>
    <r>
      <rPr>
        <sz val="11"/>
        <color indexed="8"/>
        <rFont val="바탕체"/>
        <family val="1"/>
        <charset val="129"/>
      </rPr>
      <t>스포츠건강관리학전공</t>
    </r>
  </si>
  <si>
    <r>
      <rPr>
        <sz val="11"/>
        <color indexed="8"/>
        <rFont val="바탕체"/>
        <family val="1"/>
        <charset val="129"/>
      </rPr>
      <t>음악대학</t>
    </r>
  </si>
  <si>
    <r>
      <rPr>
        <sz val="11"/>
        <color indexed="8"/>
        <rFont val="바탕체"/>
        <family val="1"/>
        <charset val="129"/>
      </rPr>
      <t>한국음악전공</t>
    </r>
  </si>
  <si>
    <r>
      <rPr>
        <sz val="11"/>
        <color indexed="8"/>
        <rFont val="바탕체"/>
        <family val="1"/>
        <charset val="129"/>
      </rPr>
      <t>작곡전공</t>
    </r>
  </si>
  <si>
    <r>
      <rPr>
        <sz val="11"/>
        <color indexed="8"/>
        <rFont val="바탕체"/>
        <family val="1"/>
        <charset val="129"/>
      </rPr>
      <t>현악전공</t>
    </r>
  </si>
  <si>
    <r>
      <rPr>
        <sz val="11"/>
        <color indexed="8"/>
        <rFont val="바탕체"/>
        <family val="1"/>
        <charset val="129"/>
      </rPr>
      <t>관악전공</t>
    </r>
  </si>
  <si>
    <r>
      <rPr>
        <sz val="11"/>
        <color indexed="8"/>
        <rFont val="바탕체"/>
        <family val="1"/>
        <charset val="129"/>
      </rPr>
      <t>뮤지컬전공</t>
    </r>
  </si>
  <si>
    <r>
      <rPr>
        <sz val="11"/>
        <color indexed="8"/>
        <rFont val="바탕체"/>
        <family val="1"/>
        <charset val="129"/>
      </rPr>
      <t>사범대학</t>
    </r>
  </si>
  <si>
    <r>
      <rPr>
        <sz val="11"/>
        <color indexed="8"/>
        <rFont val="바탕체"/>
        <family val="1"/>
        <charset val="129"/>
      </rPr>
      <t>국어교육과</t>
    </r>
  </si>
  <si>
    <r>
      <rPr>
        <sz val="11"/>
        <color indexed="8"/>
        <rFont val="바탕체"/>
        <family val="1"/>
        <charset val="129"/>
      </rPr>
      <t>국어교육전공</t>
    </r>
  </si>
  <si>
    <r>
      <rPr>
        <sz val="11"/>
        <color indexed="8"/>
        <rFont val="바탕체"/>
        <family val="1"/>
        <charset val="129"/>
      </rPr>
      <t>영어교육과</t>
    </r>
  </si>
  <si>
    <r>
      <rPr>
        <sz val="11"/>
        <color indexed="8"/>
        <rFont val="바탕체"/>
        <family val="1"/>
        <charset val="129"/>
      </rPr>
      <t>영어교육전공</t>
    </r>
  </si>
  <si>
    <r>
      <rPr>
        <sz val="11"/>
        <color indexed="8"/>
        <rFont val="바탕체"/>
        <family val="1"/>
        <charset val="129"/>
      </rPr>
      <t>수학교육과</t>
    </r>
  </si>
  <si>
    <r>
      <rPr>
        <sz val="11"/>
        <color indexed="8"/>
        <rFont val="바탕체"/>
        <family val="1"/>
        <charset val="129"/>
      </rPr>
      <t>수학교육전공</t>
    </r>
  </si>
  <si>
    <r>
      <rPr>
        <sz val="11"/>
        <color indexed="8"/>
        <rFont val="바탕체"/>
        <family val="1"/>
        <charset val="129"/>
      </rPr>
      <t>미술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디자인대학</t>
    </r>
  </si>
  <si>
    <r>
      <rPr>
        <sz val="11"/>
        <color indexed="8"/>
        <rFont val="바탕체"/>
        <family val="1"/>
        <charset val="129"/>
      </rPr>
      <t>미술학부</t>
    </r>
  </si>
  <si>
    <r>
      <rPr>
        <sz val="11"/>
        <color indexed="8"/>
        <rFont val="바탕체"/>
        <family val="1"/>
        <charset val="129"/>
      </rPr>
      <t>기독교미술전공</t>
    </r>
  </si>
  <si>
    <r>
      <rPr>
        <sz val="11"/>
        <color indexed="8"/>
        <rFont val="바탕체"/>
        <family val="1"/>
        <charset val="129"/>
      </rPr>
      <t>시각디자인학전공</t>
    </r>
  </si>
  <si>
    <r>
      <rPr>
        <sz val="11"/>
        <color indexed="8"/>
        <rFont val="바탕체"/>
        <family val="1"/>
        <charset val="129"/>
      </rPr>
      <t>산업디자인학과</t>
    </r>
  </si>
  <si>
    <r>
      <rPr>
        <sz val="11"/>
        <color indexed="8"/>
        <rFont val="바탕체"/>
        <family val="1"/>
        <charset val="129"/>
      </rPr>
      <t>산업디자인학전공</t>
    </r>
  </si>
  <si>
    <r>
      <rPr>
        <sz val="11"/>
        <color indexed="8"/>
        <rFont val="바탕체"/>
        <family val="1"/>
        <charset val="129"/>
      </rPr>
      <t>문화콘텐츠대학</t>
    </r>
  </si>
  <si>
    <r>
      <rPr>
        <sz val="11"/>
        <color indexed="8"/>
        <rFont val="바탕체"/>
        <family val="1"/>
        <charset val="129"/>
      </rPr>
      <t>사회복지학과</t>
    </r>
  </si>
  <si>
    <r>
      <rPr>
        <sz val="11"/>
        <color indexed="8"/>
        <rFont val="바탕체"/>
        <family val="1"/>
        <charset val="129"/>
      </rPr>
      <t>사회복지학전공</t>
    </r>
  </si>
  <si>
    <r>
      <rPr>
        <sz val="11"/>
        <color indexed="8"/>
        <rFont val="바탕체"/>
        <family val="1"/>
        <charset val="129"/>
      </rPr>
      <t>영어영문학전공</t>
    </r>
  </si>
  <si>
    <r>
      <rPr>
        <sz val="11"/>
        <color indexed="8"/>
        <rFont val="바탕체"/>
        <family val="1"/>
        <charset val="129"/>
      </rPr>
      <t>한국어교육전공</t>
    </r>
  </si>
  <si>
    <r>
      <rPr>
        <sz val="11"/>
        <color indexed="8"/>
        <rFont val="바탕체"/>
        <family val="1"/>
        <charset val="129"/>
      </rPr>
      <t>역사학과</t>
    </r>
  </si>
  <si>
    <r>
      <rPr>
        <sz val="11"/>
        <color indexed="8"/>
        <rFont val="바탕체"/>
        <family val="1"/>
        <charset val="129"/>
      </rPr>
      <t>역사학전공</t>
    </r>
  </si>
  <si>
    <r>
      <rPr>
        <sz val="11"/>
        <color indexed="8"/>
        <rFont val="바탕체"/>
        <family val="1"/>
        <charset val="129"/>
      </rPr>
      <t>국제문화학전공</t>
    </r>
  </si>
  <si>
    <r>
      <rPr>
        <sz val="11"/>
        <color indexed="8"/>
        <rFont val="바탕체"/>
        <family val="1"/>
        <charset val="129"/>
      </rPr>
      <t>연기전공</t>
    </r>
  </si>
  <si>
    <r>
      <rPr>
        <b/>
        <sz val="11"/>
        <color indexed="8"/>
        <rFont val="돋움"/>
        <family val="3"/>
        <charset val="129"/>
      </rPr>
      <t>합계</t>
    </r>
    <phoneticPr fontId="5" type="noConversion"/>
  </si>
  <si>
    <t>순번</t>
    <phoneticPr fontId="5" type="noConversion"/>
  </si>
  <si>
    <t>단과대학</t>
    <phoneticPr fontId="5" type="noConversion"/>
  </si>
  <si>
    <r>
      <rPr>
        <b/>
        <sz val="11"/>
        <color indexed="8"/>
        <rFont val="돋움"/>
        <family val="3"/>
        <charset val="129"/>
      </rPr>
      <t>학부</t>
    </r>
    <r>
      <rPr>
        <b/>
        <sz val="11"/>
        <color indexed="8"/>
        <rFont val="Arial"/>
        <family val="2"/>
      </rPr>
      <t>(</t>
    </r>
    <r>
      <rPr>
        <b/>
        <sz val="11"/>
        <color indexed="8"/>
        <rFont val="돋움"/>
        <family val="3"/>
        <charset val="129"/>
      </rPr>
      <t>과</t>
    </r>
    <r>
      <rPr>
        <b/>
        <sz val="11"/>
        <color indexed="8"/>
        <rFont val="Arial"/>
        <family val="2"/>
      </rPr>
      <t>)</t>
    </r>
    <phoneticPr fontId="5" type="noConversion"/>
  </si>
  <si>
    <t>전공</t>
    <phoneticPr fontId="5" type="noConversion"/>
  </si>
  <si>
    <r>
      <rPr>
        <b/>
        <sz val="11"/>
        <color indexed="8"/>
        <rFont val="돋움"/>
        <family val="3"/>
        <charset val="129"/>
      </rPr>
      <t>최종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indexed="8"/>
        <rFont val="돋움"/>
        <family val="3"/>
        <charset val="129"/>
      </rPr>
      <t>여석</t>
    </r>
    <phoneticPr fontId="5" type="noConversion"/>
  </si>
  <si>
    <t>정원
내</t>
    <phoneticPr fontId="5" type="noConversion"/>
  </si>
  <si>
    <t>정원
외</t>
    <phoneticPr fontId="5" type="noConversion"/>
  </si>
  <si>
    <r>
      <rPr>
        <sz val="11"/>
        <color indexed="8"/>
        <rFont val="바탕체"/>
        <family val="1"/>
        <charset val="129"/>
      </rPr>
      <t>웹툰전공</t>
    </r>
  </si>
  <si>
    <r>
      <t xml:space="preserve">* </t>
    </r>
    <r>
      <rPr>
        <sz val="11"/>
        <rFont val="돋움"/>
        <family val="3"/>
        <charset val="129"/>
      </rPr>
      <t>정원내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우선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선발하고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그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이상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여석이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허가되는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경우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정원외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선발</t>
    </r>
    <phoneticPr fontId="5" type="noConversion"/>
  </si>
  <si>
    <t>선발
인원</t>
    <phoneticPr fontId="5" type="noConversion"/>
  </si>
  <si>
    <t>허가
여석</t>
    <phoneticPr fontId="5" type="noConversion"/>
  </si>
  <si>
    <t>추가
여석</t>
    <phoneticPr fontId="5" type="noConversion"/>
  </si>
  <si>
    <r>
      <rPr>
        <sz val="11"/>
        <color indexed="8"/>
        <rFont val="바탕체"/>
        <family val="1"/>
        <charset val="129"/>
      </rPr>
      <t>음악교육전공</t>
    </r>
  </si>
  <si>
    <r>
      <rPr>
        <sz val="11"/>
        <color indexed="8"/>
        <rFont val="바탕체"/>
        <family val="1"/>
        <charset val="129"/>
      </rPr>
      <t>음악교육과</t>
    </r>
  </si>
  <si>
    <r>
      <rPr>
        <sz val="11"/>
        <color indexed="8"/>
        <rFont val="바탕체"/>
        <family val="1"/>
        <charset val="129"/>
      </rPr>
      <t>항공호텔관광전공</t>
    </r>
  </si>
  <si>
    <r>
      <rPr>
        <sz val="11"/>
        <color indexed="8"/>
        <rFont val="바탕체"/>
        <family val="1"/>
        <charset val="129"/>
      </rPr>
      <t>첨단소재학과</t>
    </r>
  </si>
  <si>
    <r>
      <rPr>
        <sz val="11"/>
        <color indexed="8"/>
        <rFont val="바탕체"/>
        <family val="1"/>
        <charset val="129"/>
      </rPr>
      <t>첨단소재학전공</t>
    </r>
  </si>
  <si>
    <r>
      <rPr>
        <sz val="11"/>
        <color indexed="8"/>
        <rFont val="바탕체"/>
        <family val="1"/>
        <charset val="129"/>
      </rPr>
      <t>화장품뷰티학전공</t>
    </r>
  </si>
  <si>
    <r>
      <rPr>
        <sz val="11"/>
        <color indexed="8"/>
        <rFont val="바탕체"/>
        <family val="1"/>
        <charset val="129"/>
      </rPr>
      <t>미생물생명공학과</t>
    </r>
  </si>
  <si>
    <r>
      <rPr>
        <sz val="11"/>
        <color indexed="8"/>
        <rFont val="바탕체"/>
        <family val="1"/>
        <charset val="129"/>
      </rPr>
      <t>미생물생명공학전공</t>
    </r>
  </si>
  <si>
    <r>
      <rPr>
        <sz val="11"/>
        <color indexed="8"/>
        <rFont val="바탕체"/>
        <family val="1"/>
        <charset val="129"/>
      </rPr>
      <t>성악전공</t>
    </r>
  </si>
  <si>
    <r>
      <rPr>
        <sz val="11"/>
        <color indexed="8"/>
        <rFont val="바탕체"/>
        <family val="1"/>
        <charset val="129"/>
      </rPr>
      <t>실용음악과</t>
    </r>
  </si>
  <si>
    <r>
      <rPr>
        <sz val="11"/>
        <color indexed="8"/>
        <rFont val="바탕체"/>
        <family val="1"/>
        <charset val="129"/>
      </rPr>
      <t>기악전공</t>
    </r>
  </si>
  <si>
    <r>
      <rPr>
        <sz val="11"/>
        <color indexed="8"/>
        <rFont val="바탕체"/>
        <family val="1"/>
        <charset val="129"/>
      </rPr>
      <t>보컬전공</t>
    </r>
  </si>
  <si>
    <r>
      <t>TV·</t>
    </r>
    <r>
      <rPr>
        <sz val="11"/>
        <color indexed="8"/>
        <rFont val="바탕체"/>
        <family val="1"/>
        <charset val="129"/>
      </rPr>
      <t>영화전공</t>
    </r>
  </si>
  <si>
    <r>
      <t>2022</t>
    </r>
    <r>
      <rPr>
        <b/>
        <sz val="18"/>
        <rFont val="돋움"/>
        <family val="3"/>
        <charset val="129"/>
      </rPr>
      <t>학년도</t>
    </r>
    <r>
      <rPr>
        <b/>
        <sz val="18"/>
        <rFont val="Arial"/>
        <family val="2"/>
      </rPr>
      <t xml:space="preserve"> 2</t>
    </r>
    <r>
      <rPr>
        <b/>
        <sz val="18"/>
        <rFont val="돋움"/>
        <family val="3"/>
        <charset val="129"/>
      </rPr>
      <t>학기</t>
    </r>
    <r>
      <rPr>
        <b/>
        <sz val="18"/>
        <rFont val="Arial"/>
        <family val="2"/>
      </rPr>
      <t xml:space="preserve"> </t>
    </r>
    <r>
      <rPr>
        <b/>
        <sz val="18"/>
        <rFont val="돋움"/>
        <family val="3"/>
        <charset val="129"/>
      </rPr>
      <t>재입학</t>
    </r>
    <r>
      <rPr>
        <b/>
        <sz val="18"/>
        <rFont val="Arial"/>
        <family val="2"/>
      </rPr>
      <t xml:space="preserve"> </t>
    </r>
    <r>
      <rPr>
        <b/>
        <sz val="18"/>
        <rFont val="돋움"/>
        <family val="3"/>
        <charset val="129"/>
      </rPr>
      <t>여석</t>
    </r>
    <r>
      <rPr>
        <b/>
        <sz val="18"/>
        <rFont val="Arial"/>
        <family val="2"/>
      </rPr>
      <t xml:space="preserve"> </t>
    </r>
    <r>
      <rPr>
        <b/>
        <sz val="18"/>
        <rFont val="돋움"/>
        <family val="3"/>
        <charset val="129"/>
      </rPr>
      <t>현황</t>
    </r>
    <phoneticPr fontId="5" type="noConversion"/>
  </si>
  <si>
    <r>
      <rPr>
        <sz val="11"/>
        <rFont val="돋움"/>
        <family val="3"/>
        <charset val="129"/>
      </rPr>
      <t>출력일자</t>
    </r>
    <r>
      <rPr>
        <sz val="11"/>
        <rFont val="Arial"/>
        <family val="2"/>
      </rPr>
      <t xml:space="preserve"> : 2022-06-07  (</t>
    </r>
    <r>
      <rPr>
        <sz val="11"/>
        <rFont val="돋움"/>
        <family val="3"/>
        <charset val="129"/>
      </rPr>
      <t>노란색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음영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입력</t>
    </r>
    <r>
      <rPr>
        <sz val="11"/>
        <rFont val="Arial"/>
        <family val="2"/>
      </rPr>
      <t>)</t>
    </r>
    <phoneticPr fontId="5" type="noConversion"/>
  </si>
  <si>
    <t>1학기 일반편입</t>
    <phoneticPr fontId="5" type="noConversion"/>
  </si>
  <si>
    <t>1학기 재입학</t>
    <phoneticPr fontId="5" type="noConversion"/>
  </si>
  <si>
    <t>유아교육과</t>
    <phoneticPr fontId="5" type="noConversion"/>
  </si>
  <si>
    <t>유아교육전공</t>
    <phoneticPr fontId="5" type="noConversion"/>
  </si>
  <si>
    <t>정원외</t>
    <phoneticPr fontId="5" type="noConversion"/>
  </si>
  <si>
    <t>2학년</t>
    <phoneticPr fontId="5" type="noConversion"/>
  </si>
  <si>
    <t>입학정원</t>
    <phoneticPr fontId="5" type="noConversion"/>
  </si>
  <si>
    <t>정원내</t>
    <phoneticPr fontId="5" type="noConversion"/>
  </si>
  <si>
    <t>여석 증가</t>
    <phoneticPr fontId="5" type="noConversion"/>
  </si>
  <si>
    <r>
      <rPr>
        <b/>
        <sz val="11"/>
        <rFont val="돋움"/>
        <family val="3"/>
        <charset val="129"/>
      </rPr>
      <t>미충원에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따른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여석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 xml:space="preserve">증가
</t>
    </r>
    <r>
      <rPr>
        <b/>
        <sz val="11"/>
        <rFont val="Arial"/>
        <family val="2"/>
      </rPr>
      <t>(2</t>
    </r>
    <r>
      <rPr>
        <b/>
        <sz val="11"/>
        <rFont val="돋움"/>
        <family val="3"/>
        <charset val="129"/>
      </rPr>
      <t>학기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재입학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여석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산출</t>
    </r>
    <r>
      <rPr>
        <b/>
        <sz val="11"/>
        <rFont val="돋움"/>
        <family val="3"/>
        <charset val="129"/>
      </rPr>
      <t>시에만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적용</t>
    </r>
    <r>
      <rPr>
        <b/>
        <sz val="11"/>
        <rFont val="Arial"/>
        <family val="2"/>
      </rPr>
      <t>)</t>
    </r>
    <phoneticPr fontId="5" type="noConversion"/>
  </si>
  <si>
    <t>2학기 전과 여석으로
사용 예정 인원</t>
    <phoneticPr fontId="5" type="noConversion"/>
  </si>
  <si>
    <t>3학년</t>
    <phoneticPr fontId="5" type="noConversion"/>
  </si>
  <si>
    <t>4학년</t>
    <phoneticPr fontId="5" type="noConversion"/>
  </si>
  <si>
    <r>
      <t>*</t>
    </r>
    <r>
      <rPr>
        <sz val="11"/>
        <rFont val="돋움"/>
        <family val="3"/>
        <charset val="129"/>
      </rPr>
      <t>일반편입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미충원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인원을</t>
    </r>
    <r>
      <rPr>
        <sz val="11"/>
        <rFont val="Arial"/>
        <family val="2"/>
      </rPr>
      <t xml:space="preserve"> 2</t>
    </r>
    <r>
      <rPr>
        <sz val="11"/>
        <rFont val="돋움"/>
        <family val="3"/>
        <charset val="129"/>
      </rPr>
      <t>학년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여석으로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가능</t>
    </r>
    <phoneticPr fontId="5" type="noConversion"/>
  </si>
  <si>
    <r>
      <t>*</t>
    </r>
    <r>
      <rPr>
        <sz val="11"/>
        <rFont val="돋움"/>
        <family val="3"/>
        <charset val="129"/>
      </rPr>
      <t>재입학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미충원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인원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학년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확인해서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기입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가능</t>
    </r>
    <phoneticPr fontId="5" type="noConversion"/>
  </si>
  <si>
    <t>구분</t>
    <phoneticPr fontId="20" type="noConversion"/>
  </si>
  <si>
    <t>정원내</t>
    <phoneticPr fontId="20" type="noConversion"/>
  </si>
  <si>
    <t>정원외</t>
    <phoneticPr fontId="20" type="noConversion"/>
  </si>
  <si>
    <t>건축학부(건축학전공_5년)</t>
    <phoneticPr fontId="20" type="noConversion"/>
  </si>
  <si>
    <t>국어교육과</t>
    <phoneticPr fontId="20" type="noConversion"/>
  </si>
  <si>
    <t>영어교육과</t>
    <phoneticPr fontId="20" type="noConversion"/>
  </si>
  <si>
    <t>수학교육과</t>
    <phoneticPr fontId="20" type="noConversion"/>
  </si>
  <si>
    <t>음악교육과</t>
    <phoneticPr fontId="20" type="noConversion"/>
  </si>
  <si>
    <t>미술교육과</t>
    <phoneticPr fontId="20" type="noConversion"/>
  </si>
  <si>
    <t>유아교육과</t>
    <phoneticPr fontId="20" type="noConversion"/>
  </si>
  <si>
    <t>단과대학</t>
    <phoneticPr fontId="20" type="noConversion"/>
  </si>
  <si>
    <t>학과(부)</t>
    <phoneticPr fontId="20" type="noConversion"/>
  </si>
  <si>
    <t>전공</t>
    <phoneticPr fontId="20" type="noConversion"/>
  </si>
  <si>
    <t>재입학여석</t>
    <phoneticPr fontId="20" type="noConversion"/>
  </si>
  <si>
    <t>합계</t>
    <phoneticPr fontId="20" type="noConversion"/>
  </si>
  <si>
    <t>신학대학</t>
  </si>
  <si>
    <t>신학과</t>
  </si>
  <si>
    <t>신학전공</t>
  </si>
  <si>
    <t>사회복지학전공</t>
  </si>
  <si>
    <t>국어국문학과</t>
  </si>
  <si>
    <t>한국어교육전공</t>
  </si>
  <si>
    <t>모집정지</t>
    <phoneticPr fontId="20" type="noConversion"/>
  </si>
  <si>
    <t>역사학과</t>
  </si>
  <si>
    <t>역사학전공</t>
  </si>
  <si>
    <t>연기전공</t>
  </si>
  <si>
    <t>의생명공학전공</t>
  </si>
  <si>
    <t>지식재산학과</t>
  </si>
  <si>
    <t>지식재산학전공</t>
  </si>
  <si>
    <t>수학과</t>
  </si>
  <si>
    <t>수학전공</t>
  </si>
  <si>
    <t>스포츠건강관리학과</t>
  </si>
  <si>
    <t>스포츠건강관리학전공</t>
  </si>
  <si>
    <t>건축학부</t>
  </si>
  <si>
    <t>건축공학전공</t>
  </si>
  <si>
    <t>건축학전공(5년)</t>
  </si>
  <si>
    <t>도시공학과</t>
  </si>
  <si>
    <t>도시공학전공</t>
  </si>
  <si>
    <t>융합컴퓨터·미디어학부</t>
  </si>
  <si>
    <t>융합미디어전공</t>
  </si>
  <si>
    <t>정보통신융합공학부</t>
  </si>
  <si>
    <t>정보통신공학심화전공</t>
  </si>
  <si>
    <t>스마트모바일심화전공</t>
  </si>
  <si>
    <t>도시·환경·화학공학과</t>
  </si>
  <si>
    <t>항공호텔관광경영학부</t>
  </si>
  <si>
    <t>서비스경영전공</t>
  </si>
  <si>
    <t>경영학과</t>
  </si>
  <si>
    <t>경영학전공</t>
  </si>
  <si>
    <t>마케팅빅데이터학과</t>
  </si>
  <si>
    <t>마케팅빅데이터학전공</t>
  </si>
  <si>
    <t>광고홍보전공</t>
  </si>
  <si>
    <t>광고홍보커뮤니케이션학부</t>
  </si>
  <si>
    <t>부동산금융보험융합학과</t>
  </si>
  <si>
    <t>부동산금융보험융합학전공</t>
  </si>
  <si>
    <t>경찰법학과</t>
  </si>
  <si>
    <t>경찰법학전공</t>
  </si>
  <si>
    <t>행정학과</t>
  </si>
  <si>
    <t>행정학전공</t>
  </si>
  <si>
    <t>작곡전공</t>
  </si>
  <si>
    <t>현악전공</t>
  </si>
  <si>
    <t>관악전공</t>
  </si>
  <si>
    <t>뮤지컬전공</t>
  </si>
  <si>
    <t>미술·디자인대학</t>
  </si>
  <si>
    <t>미술학부</t>
  </si>
  <si>
    <t>산업디자인학과</t>
  </si>
  <si>
    <t>산업디자인학전공</t>
  </si>
  <si>
    <t>국어교육과</t>
  </si>
  <si>
    <t>국어교육전공</t>
  </si>
  <si>
    <t>영어교육과</t>
  </si>
  <si>
    <t>영어교육전공</t>
  </si>
  <si>
    <t>수학교육과</t>
  </si>
  <si>
    <t>수학교육전공</t>
  </si>
  <si>
    <t>2022학년도 2학기 재입학 여석 현황(전체)</t>
    <phoneticPr fontId="20" type="noConversion"/>
  </si>
  <si>
    <t>2022학년도 2학기 재입학 여석 현황(학과별)</t>
    <phoneticPr fontId="20" type="noConversion"/>
  </si>
  <si>
    <t>미생물생명공학과</t>
  </si>
  <si>
    <t>미생물생명공학전공</t>
  </si>
  <si>
    <t>신소재화학공학일반전공</t>
  </si>
  <si>
    <t>융합컴퓨터·미디어학과</t>
  </si>
  <si>
    <t>항공호텔관광전공</t>
  </si>
  <si>
    <t>음악대학</t>
    <phoneticPr fontId="5" type="noConversion"/>
  </si>
  <si>
    <t>성악전공</t>
  </si>
  <si>
    <t>실용음악과</t>
  </si>
  <si>
    <t>보컬전공</t>
  </si>
  <si>
    <t>음악교육과</t>
  </si>
  <si>
    <t>음악교육전공</t>
  </si>
  <si>
    <r>
      <rPr>
        <sz val="11"/>
        <color indexed="8"/>
        <rFont val="바탕체"/>
        <family val="1"/>
        <charset val="129"/>
      </rPr>
      <t>신소재화학공학과</t>
    </r>
  </si>
  <si>
    <r>
      <rPr>
        <sz val="11"/>
        <color indexed="8"/>
        <rFont val="바탕체"/>
        <family val="1"/>
        <charset val="129"/>
      </rPr>
      <t>신소재화학공학일반전공</t>
    </r>
  </si>
  <si>
    <r>
      <rPr>
        <sz val="11"/>
        <color indexed="8"/>
        <rFont val="바탕체"/>
        <family val="1"/>
        <charset val="129"/>
      </rPr>
      <t>융합컴퓨터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미디어학부</t>
    </r>
  </si>
  <si>
    <r>
      <rPr>
        <sz val="11"/>
        <color indexed="8"/>
        <rFont val="바탕체"/>
        <family val="1"/>
        <charset val="129"/>
      </rPr>
      <t>정보통신융합공학부</t>
    </r>
  </si>
  <si>
    <r>
      <rPr>
        <sz val="11"/>
        <color indexed="8"/>
        <rFont val="바탕체"/>
        <family val="1"/>
        <charset val="129"/>
      </rPr>
      <t>도시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환경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화학공학과</t>
    </r>
  </si>
  <si>
    <r>
      <rPr>
        <sz val="11"/>
        <color indexed="8"/>
        <rFont val="바탕체"/>
        <family val="1"/>
        <charset val="129"/>
      </rPr>
      <t>도시ㆍ환경ㆍ화학공학전공</t>
    </r>
  </si>
  <si>
    <r>
      <rPr>
        <sz val="11"/>
        <color indexed="8"/>
        <rFont val="바탕체"/>
        <family val="1"/>
        <charset val="129"/>
      </rPr>
      <t>융합컴퓨터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미디어학과</t>
    </r>
  </si>
  <si>
    <r>
      <rPr>
        <sz val="11"/>
        <color indexed="8"/>
        <rFont val="바탕체"/>
        <family val="1"/>
        <charset val="129"/>
      </rPr>
      <t>융합컴퓨터ㆍ미디어학전공</t>
    </r>
  </si>
  <si>
    <r>
      <t>IT</t>
    </r>
    <r>
      <rPr>
        <sz val="11"/>
        <color indexed="8"/>
        <rFont val="바탕체"/>
        <family val="1"/>
        <charset val="129"/>
      </rPr>
      <t>융합전자공학과</t>
    </r>
  </si>
  <si>
    <r>
      <t>AI</t>
    </r>
    <r>
      <rPr>
        <sz val="11"/>
        <color indexed="8"/>
        <rFont val="바탕체"/>
        <family val="1"/>
        <charset val="129"/>
      </rPr>
      <t>로봇융합학과</t>
    </r>
  </si>
  <si>
    <r>
      <t>AI</t>
    </r>
    <r>
      <rPr>
        <sz val="11"/>
        <color indexed="8"/>
        <rFont val="바탕체"/>
        <family val="1"/>
        <charset val="129"/>
      </rPr>
      <t>로봇융합학전공</t>
    </r>
  </si>
  <si>
    <r>
      <rPr>
        <sz val="11"/>
        <color indexed="8"/>
        <rFont val="바탕체"/>
        <family val="1"/>
        <charset val="129"/>
      </rPr>
      <t>글로벌경제학과</t>
    </r>
  </si>
  <si>
    <r>
      <rPr>
        <sz val="11"/>
        <color indexed="8"/>
        <rFont val="바탕체"/>
        <family val="1"/>
        <charset val="129"/>
      </rPr>
      <t>행정학과</t>
    </r>
  </si>
  <si>
    <r>
      <rPr>
        <sz val="11"/>
        <color indexed="8"/>
        <rFont val="바탕체"/>
        <family val="1"/>
        <charset val="129"/>
      </rPr>
      <t>항공호텔관광경영학부</t>
    </r>
  </si>
  <si>
    <r>
      <rPr>
        <sz val="11"/>
        <color indexed="8"/>
        <rFont val="바탕체"/>
        <family val="1"/>
        <charset val="129"/>
      </rPr>
      <t>국제무역물류학과</t>
    </r>
  </si>
  <si>
    <r>
      <rPr>
        <sz val="11"/>
        <color indexed="8"/>
        <rFont val="바탕체"/>
        <family val="1"/>
        <charset val="129"/>
      </rPr>
      <t>중국어중국학과</t>
    </r>
  </si>
  <si>
    <r>
      <rPr>
        <sz val="11"/>
        <color indexed="8"/>
        <rFont val="바탕체"/>
        <family val="1"/>
        <charset val="129"/>
      </rPr>
      <t>소방안전관리학과</t>
    </r>
  </si>
  <si>
    <r>
      <rPr>
        <sz val="11"/>
        <color indexed="8"/>
        <rFont val="바탕체"/>
        <family val="1"/>
        <charset val="129"/>
      </rPr>
      <t>의생명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보건학부</t>
    </r>
  </si>
  <si>
    <r>
      <rPr>
        <sz val="11"/>
        <color indexed="8"/>
        <rFont val="바탕체"/>
        <family val="1"/>
        <charset val="129"/>
      </rPr>
      <t>보건헬스케어전공</t>
    </r>
  </si>
  <si>
    <r>
      <rPr>
        <sz val="11"/>
        <color indexed="8"/>
        <rFont val="바탕체"/>
        <family val="1"/>
        <charset val="129"/>
      </rPr>
      <t>화장품뷰티학과</t>
    </r>
  </si>
  <si>
    <r>
      <rPr>
        <sz val="11"/>
        <color indexed="8"/>
        <rFont val="바탕체"/>
        <family val="1"/>
        <charset val="129"/>
      </rPr>
      <t>한국음악과</t>
    </r>
  </si>
  <si>
    <r>
      <rPr>
        <sz val="11"/>
        <color indexed="8"/>
        <rFont val="바탕체"/>
        <family val="1"/>
        <charset val="129"/>
      </rPr>
      <t>관현악학부</t>
    </r>
  </si>
  <si>
    <r>
      <rPr>
        <sz val="11"/>
        <color indexed="8"/>
        <rFont val="바탕체"/>
        <family val="1"/>
        <charset val="129"/>
      </rPr>
      <t>성악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뮤지컬학과</t>
    </r>
  </si>
  <si>
    <r>
      <rPr>
        <sz val="11"/>
        <color indexed="8"/>
        <rFont val="바탕체"/>
        <family val="1"/>
        <charset val="129"/>
      </rPr>
      <t>작곡과</t>
    </r>
  </si>
  <si>
    <r>
      <rPr>
        <sz val="11"/>
        <color indexed="8"/>
        <rFont val="바탕체"/>
        <family val="1"/>
        <charset val="129"/>
      </rPr>
      <t>시각디자인학과</t>
    </r>
  </si>
  <si>
    <r>
      <rPr>
        <sz val="11"/>
        <color indexed="8"/>
        <rFont val="바탕체"/>
        <family val="1"/>
        <charset val="129"/>
      </rPr>
      <t>웹툰ㆍ애니메이션과</t>
    </r>
  </si>
  <si>
    <r>
      <rPr>
        <sz val="11"/>
        <color indexed="8"/>
        <rFont val="바탕체"/>
        <family val="1"/>
        <charset val="129"/>
      </rPr>
      <t>영어영문학과</t>
    </r>
  </si>
  <si>
    <r>
      <rPr>
        <sz val="11"/>
        <color indexed="8"/>
        <rFont val="바탕체"/>
        <family val="1"/>
        <charset val="129"/>
      </rPr>
      <t>국어국문학과</t>
    </r>
  </si>
  <si>
    <r>
      <rPr>
        <sz val="11"/>
        <color indexed="8"/>
        <rFont val="바탕체"/>
        <family val="1"/>
        <charset val="129"/>
      </rPr>
      <t>글로벌커뮤니케이션학부</t>
    </r>
  </si>
  <si>
    <r>
      <rPr>
        <sz val="11"/>
        <color indexed="8"/>
        <rFont val="바탕체"/>
        <family val="1"/>
        <charset val="129"/>
      </rPr>
      <t>국제문화학과</t>
    </r>
  </si>
  <si>
    <r>
      <t>TV·</t>
    </r>
    <r>
      <rPr>
        <sz val="11"/>
        <color indexed="8"/>
        <rFont val="바탕체"/>
        <family val="1"/>
        <charset val="129"/>
      </rPr>
      <t>영화학부</t>
    </r>
  </si>
  <si>
    <t>공과대학</t>
    <phoneticPr fontId="5" type="noConversion"/>
  </si>
  <si>
    <t>사회과학대학</t>
    <phoneticPr fontId="5" type="noConversion"/>
  </si>
  <si>
    <t>테크노과학대학</t>
    <phoneticPr fontId="5" type="noConversion"/>
  </si>
  <si>
    <t>문화콘텐츠대학</t>
    <phoneticPr fontId="5" type="noConversion"/>
  </si>
  <si>
    <t>신소재화학공학과</t>
  </si>
  <si>
    <t>모집정지</t>
    <phoneticPr fontId="5" type="noConversion"/>
  </si>
  <si>
    <t>합계</t>
    <phoneticPr fontId="5" type="noConversion"/>
  </si>
  <si>
    <t>영어·국제문화학과</t>
    <phoneticPr fontId="5" type="noConversion"/>
  </si>
  <si>
    <t>사회복지학과</t>
    <phoneticPr fontId="5" type="noConversion"/>
  </si>
  <si>
    <t>영어·국제문화학전공</t>
    <phoneticPr fontId="5" type="noConversion"/>
  </si>
  <si>
    <t>연극영화영상학부</t>
  </si>
  <si>
    <t>영화영상전공</t>
    <phoneticPr fontId="5" type="noConversion"/>
  </si>
  <si>
    <t>제약공학과</t>
    <phoneticPr fontId="5" type="noConversion"/>
  </si>
  <si>
    <t>화장품공학과</t>
    <phoneticPr fontId="5" type="noConversion"/>
  </si>
  <si>
    <t>제약공학전공</t>
  </si>
  <si>
    <t>화장품공학전공</t>
  </si>
  <si>
    <t>의생명바이오공학부</t>
    <phoneticPr fontId="5" type="noConversion"/>
  </si>
  <si>
    <t>바이오융합전공</t>
    <phoneticPr fontId="5" type="noConversion"/>
  </si>
  <si>
    <r>
      <t>일반학과(부</t>
    </r>
    <r>
      <rPr>
        <sz val="11"/>
        <color theme="1"/>
        <rFont val="맑은 고딕"/>
        <family val="2"/>
        <charset val="129"/>
        <scheme val="minor"/>
      </rPr>
      <t>)</t>
    </r>
    <phoneticPr fontId="20" type="noConversion"/>
  </si>
  <si>
    <t>소방안전학부</t>
  </si>
  <si>
    <t>소방안전전공</t>
    <phoneticPr fontId="5" type="noConversion"/>
  </si>
  <si>
    <t>도시·환경·화학공학전공</t>
    <phoneticPr fontId="5" type="noConversion"/>
  </si>
  <si>
    <t>학과 명칭 변경_1~2학년 컴퓨터공학과, 3~4학년 융합컴퓨터·미디어학부</t>
    <phoneticPr fontId="5" type="noConversion"/>
  </si>
  <si>
    <t>융합컴퓨터·미디어학전공</t>
    <phoneticPr fontId="5" type="noConversion"/>
  </si>
  <si>
    <t>학과 명칭 변경_1~2학년 정보통신공학과, 3~4학년 정보통신융합공학부</t>
    <phoneticPr fontId="5" type="noConversion"/>
  </si>
  <si>
    <t>전기전자공학과</t>
    <phoneticPr fontId="5" type="noConversion"/>
  </si>
  <si>
    <t>로봇학과</t>
    <phoneticPr fontId="5" type="noConversion"/>
  </si>
  <si>
    <t>금융경제학과</t>
    <phoneticPr fontId="5" type="noConversion"/>
  </si>
  <si>
    <r>
      <t>학과 명칭 변경_</t>
    </r>
    <r>
      <rPr>
        <sz val="11"/>
        <color theme="1"/>
        <rFont val="맑은 고딕"/>
        <family val="2"/>
        <charset val="129"/>
        <scheme val="minor"/>
      </rPr>
      <t xml:space="preserve">1학년 </t>
    </r>
    <r>
      <rPr>
        <sz val="11"/>
        <color theme="1"/>
        <rFont val="맑은 고딕"/>
        <family val="2"/>
        <charset val="129"/>
        <scheme val="minor"/>
      </rPr>
      <t>항공호텔관광경영학과</t>
    </r>
    <phoneticPr fontId="5" type="noConversion"/>
  </si>
  <si>
    <t>무역물류학과</t>
    <phoneticPr fontId="5" type="noConversion"/>
  </si>
  <si>
    <t>중국어중국통상학과</t>
    <phoneticPr fontId="5" type="noConversion"/>
  </si>
  <si>
    <t>전기전자공학전공</t>
  </si>
  <si>
    <t>로봇학전공</t>
  </si>
  <si>
    <t>금융경제학전공</t>
  </si>
  <si>
    <t>중국어중국통상학전공</t>
  </si>
  <si>
    <t>무역물류학전공</t>
    <phoneticPr fontId="5" type="noConversion"/>
  </si>
  <si>
    <t>관현악·작곡학부</t>
    <phoneticPr fontId="5" type="noConversion"/>
  </si>
  <si>
    <t>국악과</t>
    <phoneticPr fontId="5" type="noConversion"/>
  </si>
  <si>
    <t>국악전공</t>
    <phoneticPr fontId="5" type="noConversion"/>
  </si>
  <si>
    <t>성악·뮤지컬학부</t>
    <phoneticPr fontId="5" type="noConversion"/>
  </si>
  <si>
    <t>아트미디어전공</t>
    <phoneticPr fontId="5" type="noConversion"/>
  </si>
  <si>
    <t>시각커뮤니케이션디자인학과</t>
    <phoneticPr fontId="5" type="noConversion"/>
  </si>
  <si>
    <t>웹툰애니메이션·게임학부</t>
    <phoneticPr fontId="5" type="noConversion"/>
  </si>
  <si>
    <t>웹툰애니메이션전공</t>
    <phoneticPr fontId="5" type="noConversion"/>
  </si>
  <si>
    <t>피아노과</t>
    <phoneticPr fontId="5" type="noConversion"/>
  </si>
  <si>
    <t>피아노전공</t>
    <phoneticPr fontId="5" type="noConversion"/>
  </si>
  <si>
    <r>
      <t xml:space="preserve">사범대학
</t>
    </r>
    <r>
      <rPr>
        <sz val="11"/>
        <color rgb="FFFF00FF"/>
        <rFont val="맑은 고딕"/>
        <family val="3"/>
        <charset val="129"/>
        <scheme val="minor"/>
      </rPr>
      <t>(※정원내외 여석 확인)</t>
    </r>
    <phoneticPr fontId="5" type="noConversion"/>
  </si>
  <si>
    <t>미술교육과</t>
  </si>
  <si>
    <t>미술교육전공</t>
  </si>
  <si>
    <t>조형콘텐츠학부</t>
    <phoneticPr fontId="5" type="noConversion"/>
  </si>
  <si>
    <t>한국화전공</t>
    <phoneticPr fontId="5" type="noConversion"/>
  </si>
  <si>
    <t>서양화전공</t>
    <phoneticPr fontId="5" type="noConversion"/>
  </si>
  <si>
    <r>
      <t>학과 명칭_1~2학년 조형콘텐츠학부</t>
    </r>
    <r>
      <rPr>
        <sz val="11"/>
        <color theme="1"/>
        <rFont val="맑은 고딕"/>
        <family val="2"/>
        <charset val="129"/>
        <scheme val="minor"/>
      </rPr>
      <t>, 3~4학년 조소과</t>
    </r>
    <phoneticPr fontId="5" type="noConversion"/>
  </si>
  <si>
    <t>섬유패션디자인학과</t>
    <phoneticPr fontId="5" type="noConversion"/>
  </si>
  <si>
    <t>도자디자인학과</t>
    <phoneticPr fontId="5" type="noConversion"/>
  </si>
  <si>
    <t>섬유패션디자인학전공</t>
  </si>
  <si>
    <t>도자디자인학전공</t>
  </si>
  <si>
    <t>조소과</t>
    <phoneticPr fontId="5" type="noConversion"/>
  </si>
  <si>
    <t>학과 및 전공 명칭변경_1~2학년 공공인재학부 공공인재전공, 3~4학년 행정학과</t>
    <phoneticPr fontId="5" type="noConversion"/>
  </si>
  <si>
    <t>기악전공</t>
    <phoneticPr fontId="5" type="noConversion"/>
  </si>
  <si>
    <t>유아교육과</t>
  </si>
  <si>
    <t>유아교육전공</t>
  </si>
  <si>
    <r>
      <t>비      고</t>
    </r>
    <r>
      <rPr>
        <sz val="11"/>
        <color theme="1"/>
        <rFont val="맑은 고딕"/>
        <family val="2"/>
        <charset val="129"/>
        <scheme val="minor"/>
      </rPr>
      <t xml:space="preserve">
(2022학년도 학과(부) 운영 참조)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</si>
</sst>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Arial"/>
      <family val="2"/>
    </font>
    <font>
      <b/>
      <sz val="11"/>
      <color indexed="8"/>
      <name val="돋움체"/>
      <family val="1"/>
      <charset val="129"/>
    </font>
    <font>
      <sz val="11"/>
      <color indexed="8"/>
      <name val="바탕체"/>
      <family val="1"/>
      <charset val="129"/>
    </font>
    <font>
      <sz val="11"/>
      <name val="돋움"/>
      <family val="3"/>
      <charset val="129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돋움"/>
      <family val="3"/>
      <charset val="129"/>
    </font>
    <font>
      <b/>
      <sz val="18"/>
      <name val="Arial"/>
      <family val="2"/>
    </font>
    <font>
      <b/>
      <sz val="18"/>
      <name val="돋움"/>
      <family val="3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b/>
      <sz val="10"/>
      <name val="Arial"/>
      <family val="2"/>
    </font>
    <font>
      <b/>
      <sz val="10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indexed="8"/>
      <name val="맑은고딕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sz val="11"/>
      <color rgb="FFFF00FF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22" fillId="0" borderId="0"/>
  </cellStyleXfs>
  <cellXfs count="122">
    <xf numFmtId="0" fontId="0" fillId="0" borderId="0" xfId="0"/>
    <xf numFmtId="0" fontId="4" fillId="0" borderId="0" xfId="1">
      <alignment vertical="center"/>
    </xf>
    <xf numFmtId="0" fontId="21" fillId="0" borderId="24" xfId="1" applyFont="1" applyBorder="1" applyAlignment="1">
      <alignment horizontal="center" vertical="center"/>
    </xf>
    <xf numFmtId="0" fontId="21" fillId="0" borderId="17" xfId="1" applyFont="1" applyBorder="1" applyAlignment="1">
      <alignment vertical="center"/>
    </xf>
    <xf numFmtId="0" fontId="21" fillId="0" borderId="23" xfId="1" applyFont="1" applyBorder="1" applyAlignment="1">
      <alignment vertical="center"/>
    </xf>
    <xf numFmtId="0" fontId="4" fillId="0" borderId="26" xfId="1" applyBorder="1">
      <alignment vertical="center"/>
    </xf>
    <xf numFmtId="0" fontId="4" fillId="0" borderId="28" xfId="1" applyBorder="1">
      <alignment vertical="center"/>
    </xf>
    <xf numFmtId="0" fontId="4" fillId="0" borderId="28" xfId="1" applyFont="1" applyBorder="1">
      <alignment vertical="center"/>
    </xf>
    <xf numFmtId="0" fontId="4" fillId="0" borderId="28" xfId="1" applyBorder="1" applyAlignment="1">
      <alignment vertical="center"/>
    </xf>
    <xf numFmtId="0" fontId="4" fillId="0" borderId="25" xfId="1" applyBorder="1">
      <alignment vertical="center"/>
    </xf>
    <xf numFmtId="0" fontId="10" fillId="0" borderId="0" xfId="2" applyFont="1" applyFill="1" applyBorder="1" applyAlignment="1">
      <alignment horizontal="center" vertical="top" wrapText="1"/>
    </xf>
    <xf numFmtId="0" fontId="6" fillId="0" borderId="0" xfId="2" applyFont="1"/>
    <xf numFmtId="0" fontId="16" fillId="3" borderId="1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top"/>
    </xf>
    <xf numFmtId="0" fontId="11" fillId="5" borderId="1" xfId="2" applyFont="1" applyFill="1" applyBorder="1" applyAlignment="1">
      <alignment horizontal="left" vertical="top" wrapText="1"/>
    </xf>
    <xf numFmtId="0" fontId="11" fillId="5" borderId="1" xfId="2" applyFont="1" applyFill="1" applyBorder="1" applyAlignment="1">
      <alignment horizontal="center" vertical="top"/>
    </xf>
    <xf numFmtId="0" fontId="6" fillId="0" borderId="1" xfId="2" applyFont="1" applyBorder="1"/>
    <xf numFmtId="0" fontId="11" fillId="4" borderId="1" xfId="2" applyFont="1" applyFill="1" applyBorder="1" applyAlignment="1">
      <alignment horizontal="center" vertical="top" wrapText="1"/>
    </xf>
    <xf numFmtId="0" fontId="11" fillId="5" borderId="1" xfId="2" applyFont="1" applyFill="1" applyBorder="1" applyAlignment="1">
      <alignment horizontal="center" vertical="top" wrapText="1"/>
    </xf>
    <xf numFmtId="0" fontId="6" fillId="5" borderId="1" xfId="2" applyFont="1" applyFill="1" applyBorder="1"/>
    <xf numFmtId="0" fontId="6" fillId="0" borderId="1" xfId="2" applyFont="1" applyFill="1" applyBorder="1"/>
    <xf numFmtId="0" fontId="8" fillId="5" borderId="1" xfId="2" applyFont="1" applyFill="1" applyBorder="1" applyAlignment="1">
      <alignment horizontal="left" vertical="top" wrapText="1"/>
    </xf>
    <xf numFmtId="0" fontId="24" fillId="0" borderId="19" xfId="2" applyFont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center" vertical="top" wrapText="1"/>
    </xf>
    <xf numFmtId="0" fontId="25" fillId="0" borderId="9" xfId="1" applyFont="1" applyBorder="1" applyAlignment="1">
      <alignment vertical="center"/>
    </xf>
    <xf numFmtId="0" fontId="24" fillId="0" borderId="23" xfId="0" applyFont="1" applyFill="1" applyBorder="1" applyAlignment="1">
      <alignment horizontal="left" vertical="top" wrapText="1"/>
    </xf>
    <xf numFmtId="0" fontId="24" fillId="0" borderId="23" xfId="0" applyFont="1" applyFill="1" applyBorder="1" applyAlignment="1">
      <alignment horizontal="center" vertical="top" wrapText="1"/>
    </xf>
    <xf numFmtId="0" fontId="25" fillId="0" borderId="18" xfId="1" applyFont="1" applyBorder="1" applyAlignment="1">
      <alignment vertical="center"/>
    </xf>
    <xf numFmtId="0" fontId="3" fillId="0" borderId="28" xfId="1" applyFont="1" applyBorder="1">
      <alignment vertical="center"/>
    </xf>
    <xf numFmtId="0" fontId="25" fillId="0" borderId="9" xfId="1" applyFont="1" applyFill="1" applyBorder="1" applyAlignment="1">
      <alignment vertical="center"/>
    </xf>
    <xf numFmtId="0" fontId="4" fillId="0" borderId="28" xfId="1" applyFill="1" applyBorder="1">
      <alignment vertical="center"/>
    </xf>
    <xf numFmtId="0" fontId="0" fillId="0" borderId="0" xfId="0" applyFill="1"/>
    <xf numFmtId="0" fontId="3" fillId="0" borderId="28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26" fillId="6" borderId="1" xfId="0" applyFont="1" applyFill="1" applyBorder="1" applyAlignment="1">
      <alignment horizontal="left" vertical="top" wrapText="1"/>
    </xf>
    <xf numFmtId="0" fontId="26" fillId="6" borderId="1" xfId="0" applyFont="1" applyFill="1" applyBorder="1" applyAlignment="1">
      <alignment horizontal="center" vertical="top" wrapText="1"/>
    </xf>
    <xf numFmtId="0" fontId="26" fillId="6" borderId="9" xfId="1" applyFont="1" applyFill="1" applyBorder="1" applyAlignment="1">
      <alignment vertical="center"/>
    </xf>
    <xf numFmtId="0" fontId="26" fillId="6" borderId="28" xfId="1" applyFont="1" applyFill="1" applyBorder="1">
      <alignment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6" borderId="1" xfId="0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horizontal="center" vertical="top" wrapText="1"/>
    </xf>
    <xf numFmtId="0" fontId="25" fillId="6" borderId="9" xfId="1" applyFont="1" applyFill="1" applyBorder="1" applyAlignment="1">
      <alignment vertical="center"/>
    </xf>
    <xf numFmtId="0" fontId="4" fillId="6" borderId="28" xfId="1" applyFont="1" applyFill="1" applyBorder="1">
      <alignment vertical="center"/>
    </xf>
    <xf numFmtId="0" fontId="27" fillId="0" borderId="0" xfId="0" applyFont="1"/>
    <xf numFmtId="0" fontId="24" fillId="0" borderId="2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center" vertical="top" wrapText="1"/>
    </xf>
    <xf numFmtId="0" fontId="4" fillId="0" borderId="31" xfId="1" applyBorder="1">
      <alignment vertical="center"/>
    </xf>
    <xf numFmtId="0" fontId="2" fillId="0" borderId="28" xfId="1" applyFont="1" applyBorder="1">
      <alignment vertical="center"/>
    </xf>
    <xf numFmtId="0" fontId="26" fillId="0" borderId="23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4" fillId="0" borderId="15" xfId="1" applyBorder="1">
      <alignment vertical="center"/>
    </xf>
    <xf numFmtId="0" fontId="21" fillId="0" borderId="32" xfId="1" applyFont="1" applyBorder="1" applyAlignment="1">
      <alignment horizontal="center" vertical="center"/>
    </xf>
    <xf numFmtId="0" fontId="21" fillId="0" borderId="33" xfId="1" applyFont="1" applyBorder="1" applyAlignment="1">
      <alignment horizontal="center" vertical="center"/>
    </xf>
    <xf numFmtId="0" fontId="3" fillId="0" borderId="37" xfId="1" applyFont="1" applyBorder="1">
      <alignment vertical="center"/>
    </xf>
    <xf numFmtId="0" fontId="4" fillId="0" borderId="40" xfId="1" applyBorder="1">
      <alignment vertical="center"/>
    </xf>
    <xf numFmtId="0" fontId="3" fillId="0" borderId="30" xfId="1" applyFont="1" applyBorder="1" applyAlignment="1">
      <alignment horizontal="center" vertical="center"/>
    </xf>
    <xf numFmtId="0" fontId="4" fillId="0" borderId="38" xfId="1" applyBorder="1" applyAlignment="1">
      <alignment horizontal="center" vertical="center"/>
    </xf>
    <xf numFmtId="0" fontId="23" fillId="0" borderId="1" xfId="2" applyFont="1" applyBorder="1" applyAlignment="1">
      <alignment horizontal="center" vertical="top"/>
    </xf>
    <xf numFmtId="0" fontId="23" fillId="0" borderId="41" xfId="2" applyFont="1" applyBorder="1" applyAlignment="1">
      <alignment horizontal="center" vertical="top"/>
    </xf>
    <xf numFmtId="0" fontId="23" fillId="0" borderId="35" xfId="2" applyFont="1" applyBorder="1" applyAlignment="1">
      <alignment horizontal="center" vertical="top"/>
    </xf>
    <xf numFmtId="0" fontId="10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22" fillId="2" borderId="4" xfId="2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22" fillId="0" borderId="4" xfId="2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 wrapText="1"/>
    </xf>
    <xf numFmtId="0" fontId="16" fillId="3" borderId="10" xfId="2" applyFont="1" applyFill="1" applyBorder="1" applyAlignment="1">
      <alignment horizontal="center" vertical="center" wrapText="1"/>
    </xf>
    <xf numFmtId="0" fontId="18" fillId="3" borderId="12" xfId="2" applyFont="1" applyFill="1" applyBorder="1" applyAlignment="1">
      <alignment horizontal="center" vertical="center"/>
    </xf>
    <xf numFmtId="0" fontId="22" fillId="0" borderId="9" xfId="2" applyBorder="1" applyAlignment="1">
      <alignment horizontal="center" vertical="center"/>
    </xf>
    <xf numFmtId="0" fontId="22" fillId="0" borderId="11" xfId="2" applyBorder="1" applyAlignment="1">
      <alignment horizontal="center" vertical="center"/>
    </xf>
    <xf numFmtId="0" fontId="22" fillId="0" borderId="13" xfId="2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6" fillId="3" borderId="5" xfId="2" applyFont="1" applyFill="1" applyBorder="1" applyAlignment="1">
      <alignment horizontal="center" vertical="center"/>
    </xf>
    <xf numFmtId="0" fontId="22" fillId="0" borderId="7" xfId="2" applyBorder="1" applyAlignment="1">
      <alignment horizontal="center" vertical="center"/>
    </xf>
    <xf numFmtId="0" fontId="22" fillId="0" borderId="6" xfId="2" applyBorder="1" applyAlignment="1">
      <alignment horizontal="center" vertical="center"/>
    </xf>
    <xf numFmtId="0" fontId="16" fillId="3" borderId="5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22" fillId="0" borderId="1" xfId="2" applyBorder="1" applyAlignment="1">
      <alignment horizontal="center" vertical="center" wrapText="1"/>
    </xf>
    <xf numFmtId="0" fontId="22" fillId="0" borderId="7" xfId="2" applyBorder="1" applyAlignment="1">
      <alignment horizontal="center" vertical="center" wrapText="1"/>
    </xf>
    <xf numFmtId="0" fontId="22" fillId="0" borderId="6" xfId="2" applyBorder="1" applyAlignment="1">
      <alignment horizontal="center" vertical="center" wrapText="1"/>
    </xf>
    <xf numFmtId="0" fontId="24" fillId="0" borderId="27" xfId="2" applyFont="1" applyBorder="1" applyAlignment="1">
      <alignment horizontal="center" vertical="top"/>
    </xf>
    <xf numFmtId="0" fontId="24" fillId="0" borderId="29" xfId="2" applyFont="1" applyBorder="1" applyAlignment="1">
      <alignment horizontal="center" vertical="top"/>
    </xf>
    <xf numFmtId="0" fontId="24" fillId="0" borderId="14" xfId="2" applyFont="1" applyBorder="1" applyAlignment="1">
      <alignment horizontal="center" vertical="top"/>
    </xf>
    <xf numFmtId="0" fontId="21" fillId="0" borderId="33" xfId="1" applyFont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4" fillId="0" borderId="38" xfId="1" applyBorder="1" applyAlignment="1">
      <alignment horizontal="center" vertical="center"/>
    </xf>
    <xf numFmtId="0" fontId="4" fillId="0" borderId="39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4" fillId="0" borderId="25" xfId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top" wrapText="1"/>
    </xf>
    <xf numFmtId="0" fontId="24" fillId="0" borderId="29" xfId="2" applyFont="1" applyBorder="1" applyAlignment="1">
      <alignment horizontal="center" vertical="top" wrapText="1"/>
    </xf>
    <xf numFmtId="0" fontId="24" fillId="0" borderId="30" xfId="2" applyFont="1" applyBorder="1" applyAlignment="1">
      <alignment horizontal="center" vertical="top" wrapText="1"/>
    </xf>
    <xf numFmtId="0" fontId="4" fillId="0" borderId="41" xfId="1" applyBorder="1" applyAlignment="1">
      <alignment horizontal="center" vertical="center"/>
    </xf>
    <xf numFmtId="0" fontId="4" fillId="0" borderId="42" xfId="1" applyBorder="1" applyAlignment="1">
      <alignment horizontal="center" vertical="center"/>
    </xf>
    <xf numFmtId="0" fontId="4" fillId="0" borderId="35" xfId="1" applyBorder="1" applyAlignment="1">
      <alignment horizontal="center" vertical="center"/>
    </xf>
    <xf numFmtId="0" fontId="4" fillId="0" borderId="36" xfId="1" applyBorder="1" applyAlignment="1">
      <alignment horizontal="center" vertical="center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FF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workbookViewId="0">
      <pane xSplit="4" ySplit="7" topLeftCell="E50" activePane="bottomRight" state="frozen"/>
      <selection pane="topRight" activeCell="E1" sqref="E1"/>
      <selection pane="bottomLeft" activeCell="A7" sqref="A7"/>
      <selection pane="bottomRight" activeCell="O73" sqref="O73"/>
    </sheetView>
  </sheetViews>
  <sheetFormatPr defaultRowHeight="14.25"/>
  <cols>
    <col min="1" max="1" width="7.5703125" style="11" customWidth="1"/>
    <col min="2" max="2" width="18.140625" style="11" customWidth="1"/>
    <col min="3" max="3" width="26.7109375" style="11" customWidth="1"/>
    <col min="4" max="4" width="20.140625" style="11" customWidth="1"/>
    <col min="5" max="17" width="6.85546875" style="11" customWidth="1"/>
    <col min="18" max="21" width="6.5703125" style="11" bestFit="1" customWidth="1"/>
    <col min="22" max="24" width="6.5703125" style="11" customWidth="1"/>
    <col min="25" max="26" width="6.5703125" style="11" bestFit="1" customWidth="1"/>
    <col min="27" max="28" width="6.5703125" style="11" customWidth="1"/>
    <col min="29" max="29" width="6.5703125" style="11" bestFit="1" customWidth="1"/>
    <col min="30" max="33" width="7.85546875" style="11" customWidth="1"/>
    <col min="34" max="16384" width="9.140625" style="11"/>
  </cols>
  <sheetData>
    <row r="1" spans="1:33" ht="39.950000000000003" customHeight="1">
      <c r="A1" s="69" t="s">
        <v>98</v>
      </c>
      <c r="B1" s="69"/>
      <c r="C1" s="69"/>
      <c r="D1" s="69"/>
      <c r="E1" s="10"/>
      <c r="F1" s="10"/>
      <c r="G1" s="10"/>
      <c r="H1" s="10"/>
      <c r="I1" s="10"/>
    </row>
    <row r="2" spans="1:33" ht="15">
      <c r="D2" s="10"/>
      <c r="E2" s="10"/>
      <c r="F2" s="10"/>
      <c r="G2" s="10"/>
      <c r="H2" s="10"/>
      <c r="I2" s="10"/>
    </row>
    <row r="3" spans="1:33" ht="11.85" customHeight="1">
      <c r="A3" s="11" t="s">
        <v>99</v>
      </c>
    </row>
    <row r="4" spans="1:33" ht="32.25" customHeight="1">
      <c r="A4" s="70" t="s">
        <v>73</v>
      </c>
      <c r="B4" s="70" t="s">
        <v>74</v>
      </c>
      <c r="C4" s="73" t="s">
        <v>75</v>
      </c>
      <c r="D4" s="70" t="s">
        <v>76</v>
      </c>
      <c r="E4" s="64" t="s">
        <v>2</v>
      </c>
      <c r="F4" s="65"/>
      <c r="G4" s="64" t="s">
        <v>3</v>
      </c>
      <c r="H4" s="65"/>
      <c r="I4" s="64" t="s">
        <v>4</v>
      </c>
      <c r="J4" s="65"/>
      <c r="K4" s="64" t="s">
        <v>5</v>
      </c>
      <c r="L4" s="65"/>
      <c r="M4" s="65"/>
      <c r="N4" s="84" t="s">
        <v>77</v>
      </c>
      <c r="O4" s="84"/>
      <c r="P4" s="84"/>
      <c r="Q4" s="85"/>
      <c r="R4" s="74" t="s">
        <v>109</v>
      </c>
      <c r="S4" s="74"/>
      <c r="T4" s="74"/>
      <c r="U4" s="75"/>
      <c r="V4" s="75"/>
      <c r="W4" s="75"/>
      <c r="X4" s="75"/>
      <c r="Y4" s="75"/>
      <c r="Z4" s="75"/>
      <c r="AA4" s="75"/>
      <c r="AB4" s="75"/>
      <c r="AC4" s="75"/>
      <c r="AD4" s="76" t="s">
        <v>110</v>
      </c>
      <c r="AE4" s="77"/>
      <c r="AF4" s="77"/>
      <c r="AG4" s="78"/>
    </row>
    <row r="5" spans="1:33" ht="14.25" customHeight="1">
      <c r="A5" s="71"/>
      <c r="B5" s="71"/>
      <c r="C5" s="71"/>
      <c r="D5" s="71"/>
      <c r="E5" s="66" t="s">
        <v>78</v>
      </c>
      <c r="F5" s="66" t="s">
        <v>79</v>
      </c>
      <c r="G5" s="66" t="s">
        <v>78</v>
      </c>
      <c r="H5" s="66" t="s">
        <v>79</v>
      </c>
      <c r="I5" s="66" t="s">
        <v>78</v>
      </c>
      <c r="J5" s="66" t="s">
        <v>79</v>
      </c>
      <c r="K5" s="66" t="s">
        <v>78</v>
      </c>
      <c r="L5" s="66" t="s">
        <v>79</v>
      </c>
      <c r="M5" s="73" t="s">
        <v>72</v>
      </c>
      <c r="N5" s="82" t="s">
        <v>78</v>
      </c>
      <c r="O5" s="82" t="s">
        <v>79</v>
      </c>
      <c r="P5" s="82" t="s">
        <v>106</v>
      </c>
      <c r="Q5" s="82" t="s">
        <v>1</v>
      </c>
      <c r="R5" s="90" t="s">
        <v>100</v>
      </c>
      <c r="S5" s="91"/>
      <c r="T5" s="92"/>
      <c r="U5" s="90" t="s">
        <v>101</v>
      </c>
      <c r="V5" s="91"/>
      <c r="W5" s="91"/>
      <c r="X5" s="91"/>
      <c r="Y5" s="91"/>
      <c r="Z5" s="92"/>
      <c r="AA5" s="93" t="s">
        <v>108</v>
      </c>
      <c r="AB5" s="94"/>
      <c r="AC5" s="94"/>
      <c r="AD5" s="79"/>
      <c r="AE5" s="80"/>
      <c r="AF5" s="80"/>
      <c r="AG5" s="81"/>
    </row>
    <row r="6" spans="1:33" ht="14.25" customHeight="1">
      <c r="A6" s="71"/>
      <c r="B6" s="71"/>
      <c r="C6" s="71"/>
      <c r="D6" s="71"/>
      <c r="E6" s="67"/>
      <c r="F6" s="67"/>
      <c r="G6" s="67"/>
      <c r="H6" s="67"/>
      <c r="I6" s="67"/>
      <c r="J6" s="67"/>
      <c r="K6" s="67"/>
      <c r="L6" s="67"/>
      <c r="M6" s="86"/>
      <c r="N6" s="83"/>
      <c r="O6" s="83"/>
      <c r="P6" s="83"/>
      <c r="Q6" s="83"/>
      <c r="R6" s="90" t="s">
        <v>107</v>
      </c>
      <c r="S6" s="95"/>
      <c r="T6" s="96"/>
      <c r="U6" s="93" t="s">
        <v>107</v>
      </c>
      <c r="V6" s="93"/>
      <c r="W6" s="94"/>
      <c r="X6" s="90" t="s">
        <v>104</v>
      </c>
      <c r="Y6" s="95"/>
      <c r="Z6" s="96"/>
      <c r="AA6" s="93" t="s">
        <v>107</v>
      </c>
      <c r="AB6" s="93" t="s">
        <v>104</v>
      </c>
      <c r="AC6" s="93" t="s">
        <v>1</v>
      </c>
      <c r="AD6" s="87" t="s">
        <v>107</v>
      </c>
      <c r="AE6" s="88"/>
      <c r="AF6" s="88"/>
      <c r="AG6" s="89"/>
    </row>
    <row r="7" spans="1:33" ht="27">
      <c r="A7" s="72"/>
      <c r="B7" s="72"/>
      <c r="C7" s="72"/>
      <c r="D7" s="72"/>
      <c r="E7" s="68"/>
      <c r="F7" s="68"/>
      <c r="G7" s="68"/>
      <c r="H7" s="68"/>
      <c r="I7" s="68"/>
      <c r="J7" s="68"/>
      <c r="K7" s="68"/>
      <c r="L7" s="68"/>
      <c r="M7" s="68"/>
      <c r="N7" s="72"/>
      <c r="O7" s="72"/>
      <c r="P7" s="72"/>
      <c r="Q7" s="72"/>
      <c r="R7" s="12" t="s">
        <v>83</v>
      </c>
      <c r="S7" s="12" t="s">
        <v>82</v>
      </c>
      <c r="T7" s="12" t="s">
        <v>84</v>
      </c>
      <c r="U7" s="12" t="s">
        <v>83</v>
      </c>
      <c r="V7" s="12" t="s">
        <v>82</v>
      </c>
      <c r="W7" s="13" t="s">
        <v>84</v>
      </c>
      <c r="X7" s="12" t="s">
        <v>83</v>
      </c>
      <c r="Y7" s="12" t="s">
        <v>82</v>
      </c>
      <c r="Z7" s="13" t="s">
        <v>84</v>
      </c>
      <c r="AA7" s="94"/>
      <c r="AB7" s="94"/>
      <c r="AC7" s="94"/>
      <c r="AD7" s="14" t="s">
        <v>105</v>
      </c>
      <c r="AE7" s="14" t="s">
        <v>111</v>
      </c>
      <c r="AF7" s="14" t="s">
        <v>112</v>
      </c>
      <c r="AG7" s="14" t="s">
        <v>1</v>
      </c>
    </row>
    <row r="8" spans="1:33">
      <c r="A8" s="15">
        <v>1</v>
      </c>
      <c r="B8" s="16" t="s">
        <v>6</v>
      </c>
      <c r="C8" s="16" t="s">
        <v>7</v>
      </c>
      <c r="D8" s="16" t="s">
        <v>8</v>
      </c>
      <c r="E8" s="17">
        <v>3</v>
      </c>
      <c r="F8" s="17">
        <v>0</v>
      </c>
      <c r="G8" s="17">
        <v>2</v>
      </c>
      <c r="H8" s="17">
        <v>0</v>
      </c>
      <c r="I8" s="17">
        <v>0</v>
      </c>
      <c r="J8" s="17">
        <v>0</v>
      </c>
      <c r="K8" s="18">
        <f t="shared" ref="K8:L23" si="0">SUM(E8,G8,I8)</f>
        <v>5</v>
      </c>
      <c r="L8" s="18">
        <f t="shared" si="0"/>
        <v>0</v>
      </c>
      <c r="M8" s="18">
        <f t="shared" ref="M8:M70" si="1">SUM(K8:L8)</f>
        <v>5</v>
      </c>
      <c r="N8" s="19">
        <f>K8</f>
        <v>5</v>
      </c>
      <c r="O8" s="19">
        <f>L8</f>
        <v>0</v>
      </c>
      <c r="P8" s="20"/>
      <c r="Q8" s="19">
        <f>M8</f>
        <v>5</v>
      </c>
      <c r="R8" s="21"/>
      <c r="S8" s="21"/>
      <c r="T8" s="18"/>
      <c r="U8" s="21"/>
      <c r="V8" s="21"/>
      <c r="W8" s="22"/>
      <c r="X8" s="21"/>
      <c r="Y8" s="21"/>
      <c r="Z8" s="18"/>
      <c r="AA8" s="18"/>
      <c r="AB8" s="18"/>
      <c r="AC8" s="18"/>
      <c r="AD8" s="21"/>
      <c r="AE8" s="21"/>
      <c r="AF8" s="21"/>
      <c r="AG8" s="18"/>
    </row>
    <row r="9" spans="1:33">
      <c r="A9" s="15">
        <v>2</v>
      </c>
      <c r="B9" s="16" t="s">
        <v>9</v>
      </c>
      <c r="C9" s="16" t="s">
        <v>10</v>
      </c>
      <c r="D9" s="16" t="s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8">
        <f t="shared" si="0"/>
        <v>0</v>
      </c>
      <c r="L9" s="18">
        <f t="shared" si="0"/>
        <v>0</v>
      </c>
      <c r="M9" s="18">
        <f t="shared" si="1"/>
        <v>0</v>
      </c>
      <c r="N9" s="19">
        <f t="shared" ref="N9:O27" si="2">K9</f>
        <v>0</v>
      </c>
      <c r="O9" s="19">
        <f t="shared" si="2"/>
        <v>0</v>
      </c>
      <c r="P9" s="20"/>
      <c r="Q9" s="19">
        <f t="shared" ref="Q9:Q65" si="3">M9</f>
        <v>0</v>
      </c>
      <c r="R9" s="21"/>
      <c r="S9" s="21"/>
      <c r="T9" s="18"/>
      <c r="U9" s="21"/>
      <c r="V9" s="21"/>
      <c r="W9" s="22"/>
      <c r="X9" s="21"/>
      <c r="Y9" s="21"/>
      <c r="Z9" s="18"/>
      <c r="AA9" s="18"/>
      <c r="AB9" s="18"/>
      <c r="AC9" s="18"/>
      <c r="AD9" s="21"/>
      <c r="AE9" s="21"/>
      <c r="AF9" s="21"/>
      <c r="AG9" s="18"/>
    </row>
    <row r="10" spans="1:33">
      <c r="A10" s="15">
        <v>3</v>
      </c>
      <c r="B10" s="16" t="s">
        <v>9</v>
      </c>
      <c r="C10" s="16" t="s">
        <v>10</v>
      </c>
      <c r="D10" s="16" t="s">
        <v>11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8">
        <f t="shared" si="0"/>
        <v>0</v>
      </c>
      <c r="L10" s="18">
        <f t="shared" si="0"/>
        <v>0</v>
      </c>
      <c r="M10" s="18">
        <f t="shared" si="1"/>
        <v>0</v>
      </c>
      <c r="N10" s="19">
        <f t="shared" si="2"/>
        <v>0</v>
      </c>
      <c r="O10" s="19">
        <f t="shared" si="2"/>
        <v>0</v>
      </c>
      <c r="P10" s="20"/>
      <c r="Q10" s="19">
        <f t="shared" si="3"/>
        <v>0</v>
      </c>
      <c r="R10" s="21"/>
      <c r="S10" s="21"/>
      <c r="T10" s="18"/>
      <c r="U10" s="21"/>
      <c r="V10" s="21"/>
      <c r="W10" s="22"/>
      <c r="X10" s="21"/>
      <c r="Y10" s="21"/>
      <c r="Z10" s="18"/>
      <c r="AA10" s="18"/>
      <c r="AB10" s="18"/>
      <c r="AC10" s="18"/>
      <c r="AD10" s="21"/>
      <c r="AE10" s="21"/>
      <c r="AF10" s="21"/>
      <c r="AG10" s="18"/>
    </row>
    <row r="11" spans="1:33">
      <c r="A11" s="15">
        <v>4</v>
      </c>
      <c r="B11" s="16" t="s">
        <v>9</v>
      </c>
      <c r="C11" s="16" t="s">
        <v>10</v>
      </c>
      <c r="D11" s="16" t="s">
        <v>12</v>
      </c>
      <c r="E11" s="17">
        <v>1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8">
        <f t="shared" si="0"/>
        <v>1</v>
      </c>
      <c r="L11" s="18">
        <f t="shared" si="0"/>
        <v>0</v>
      </c>
      <c r="M11" s="18">
        <f t="shared" si="1"/>
        <v>1</v>
      </c>
      <c r="N11" s="19">
        <f t="shared" si="2"/>
        <v>1</v>
      </c>
      <c r="O11" s="19">
        <f t="shared" si="2"/>
        <v>0</v>
      </c>
      <c r="P11" s="20"/>
      <c r="Q11" s="19">
        <f t="shared" si="3"/>
        <v>1</v>
      </c>
      <c r="R11" s="21"/>
      <c r="S11" s="21"/>
      <c r="T11" s="18"/>
      <c r="U11" s="21"/>
      <c r="V11" s="21"/>
      <c r="W11" s="22"/>
      <c r="X11" s="21"/>
      <c r="Y11" s="21"/>
      <c r="Z11" s="18"/>
      <c r="AA11" s="18"/>
      <c r="AB11" s="18"/>
      <c r="AC11" s="18"/>
      <c r="AD11" s="21"/>
      <c r="AE11" s="21"/>
      <c r="AF11" s="21"/>
      <c r="AG11" s="18"/>
    </row>
    <row r="12" spans="1:33">
      <c r="A12" s="15">
        <v>5</v>
      </c>
      <c r="B12" s="16" t="s">
        <v>9</v>
      </c>
      <c r="C12" s="16" t="s">
        <v>13</v>
      </c>
      <c r="D12" s="16" t="s">
        <v>14</v>
      </c>
      <c r="E12" s="17">
        <v>1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8">
        <f t="shared" si="0"/>
        <v>1</v>
      </c>
      <c r="L12" s="18">
        <f t="shared" si="0"/>
        <v>0</v>
      </c>
      <c r="M12" s="18">
        <f t="shared" si="1"/>
        <v>1</v>
      </c>
      <c r="N12" s="19">
        <f t="shared" si="2"/>
        <v>1</v>
      </c>
      <c r="O12" s="19">
        <f t="shared" si="2"/>
        <v>0</v>
      </c>
      <c r="P12" s="20"/>
      <c r="Q12" s="19">
        <f t="shared" si="3"/>
        <v>1</v>
      </c>
      <c r="R12" s="21"/>
      <c r="S12" s="21"/>
      <c r="T12" s="18"/>
      <c r="U12" s="21"/>
      <c r="V12" s="21"/>
      <c r="W12" s="22"/>
      <c r="X12" s="21"/>
      <c r="Y12" s="21"/>
      <c r="Z12" s="18"/>
      <c r="AA12" s="18"/>
      <c r="AB12" s="18"/>
      <c r="AC12" s="18"/>
      <c r="AD12" s="21"/>
      <c r="AE12" s="21"/>
      <c r="AF12" s="21"/>
      <c r="AG12" s="18"/>
    </row>
    <row r="13" spans="1:33" ht="27">
      <c r="A13" s="15">
        <v>6</v>
      </c>
      <c r="B13" s="16" t="s">
        <v>9</v>
      </c>
      <c r="C13" s="16" t="s">
        <v>199</v>
      </c>
      <c r="D13" s="16" t="s">
        <v>200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8">
        <f t="shared" si="0"/>
        <v>1</v>
      </c>
      <c r="L13" s="18">
        <f t="shared" si="0"/>
        <v>0</v>
      </c>
      <c r="M13" s="18">
        <f t="shared" si="1"/>
        <v>1</v>
      </c>
      <c r="N13" s="19">
        <f t="shared" si="2"/>
        <v>1</v>
      </c>
      <c r="O13" s="19">
        <f t="shared" si="2"/>
        <v>0</v>
      </c>
      <c r="P13" s="20"/>
      <c r="Q13" s="19">
        <f t="shared" si="3"/>
        <v>1</v>
      </c>
      <c r="R13" s="21"/>
      <c r="S13" s="21"/>
      <c r="T13" s="18"/>
      <c r="U13" s="21"/>
      <c r="V13" s="21"/>
      <c r="W13" s="22"/>
      <c r="X13" s="21"/>
      <c r="Y13" s="21"/>
      <c r="Z13" s="18"/>
      <c r="AA13" s="18"/>
      <c r="AB13" s="18"/>
      <c r="AC13" s="18"/>
      <c r="AD13" s="21"/>
      <c r="AE13" s="21"/>
      <c r="AF13" s="21"/>
      <c r="AG13" s="18"/>
    </row>
    <row r="14" spans="1:33">
      <c r="A14" s="15">
        <v>7</v>
      </c>
      <c r="B14" s="16" t="s">
        <v>9</v>
      </c>
      <c r="C14" s="16" t="s">
        <v>201</v>
      </c>
      <c r="D14" s="16" t="s">
        <v>15</v>
      </c>
      <c r="E14" s="17">
        <v>1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8">
        <f t="shared" si="0"/>
        <v>1</v>
      </c>
      <c r="L14" s="18">
        <f t="shared" si="0"/>
        <v>0</v>
      </c>
      <c r="M14" s="18">
        <f t="shared" si="1"/>
        <v>1</v>
      </c>
      <c r="N14" s="19">
        <f t="shared" si="2"/>
        <v>1</v>
      </c>
      <c r="O14" s="19">
        <f t="shared" si="2"/>
        <v>0</v>
      </c>
      <c r="P14" s="20"/>
      <c r="Q14" s="19">
        <f t="shared" si="3"/>
        <v>1</v>
      </c>
      <c r="R14" s="21"/>
      <c r="S14" s="21"/>
      <c r="T14" s="18"/>
      <c r="U14" s="21"/>
      <c r="V14" s="21"/>
      <c r="W14" s="22"/>
      <c r="X14" s="21"/>
      <c r="Y14" s="21"/>
      <c r="Z14" s="18"/>
      <c r="AA14" s="18"/>
      <c r="AB14" s="18"/>
      <c r="AC14" s="18"/>
      <c r="AD14" s="21"/>
      <c r="AE14" s="21"/>
      <c r="AF14" s="21"/>
      <c r="AG14" s="18"/>
    </row>
    <row r="15" spans="1:33">
      <c r="A15" s="15">
        <v>8</v>
      </c>
      <c r="B15" s="16" t="s">
        <v>9</v>
      </c>
      <c r="C15" s="16" t="s">
        <v>202</v>
      </c>
      <c r="D15" s="16" t="s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8">
        <f t="shared" si="0"/>
        <v>0</v>
      </c>
      <c r="L15" s="18">
        <f t="shared" si="0"/>
        <v>0</v>
      </c>
      <c r="M15" s="18">
        <f t="shared" si="1"/>
        <v>0</v>
      </c>
      <c r="N15" s="19">
        <f t="shared" si="2"/>
        <v>0</v>
      </c>
      <c r="O15" s="19">
        <f t="shared" si="2"/>
        <v>0</v>
      </c>
      <c r="P15" s="20"/>
      <c r="Q15" s="19">
        <f t="shared" si="3"/>
        <v>0</v>
      </c>
      <c r="R15" s="21"/>
      <c r="S15" s="21"/>
      <c r="T15" s="18"/>
      <c r="U15" s="21"/>
      <c r="V15" s="21"/>
      <c r="W15" s="22"/>
      <c r="X15" s="21"/>
      <c r="Y15" s="21"/>
      <c r="Z15" s="18"/>
      <c r="AA15" s="18"/>
      <c r="AB15" s="18"/>
      <c r="AC15" s="18"/>
      <c r="AD15" s="21"/>
      <c r="AE15" s="21"/>
      <c r="AF15" s="21"/>
      <c r="AG15" s="18"/>
    </row>
    <row r="16" spans="1:33" ht="27">
      <c r="A16" s="15">
        <v>9</v>
      </c>
      <c r="B16" s="16" t="s">
        <v>9</v>
      </c>
      <c r="C16" s="16" t="s">
        <v>202</v>
      </c>
      <c r="D16" s="16" t="s">
        <v>16</v>
      </c>
      <c r="E16" s="17">
        <v>1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8">
        <f t="shared" si="0"/>
        <v>1</v>
      </c>
      <c r="L16" s="18">
        <f t="shared" si="0"/>
        <v>0</v>
      </c>
      <c r="M16" s="18">
        <f t="shared" si="1"/>
        <v>1</v>
      </c>
      <c r="N16" s="19">
        <f t="shared" si="2"/>
        <v>1</v>
      </c>
      <c r="O16" s="19">
        <f t="shared" si="2"/>
        <v>0</v>
      </c>
      <c r="P16" s="20"/>
      <c r="Q16" s="19">
        <f t="shared" si="3"/>
        <v>1</v>
      </c>
      <c r="R16" s="21"/>
      <c r="S16" s="21"/>
      <c r="T16" s="18"/>
      <c r="U16" s="21"/>
      <c r="V16" s="21"/>
      <c r="W16" s="22"/>
      <c r="X16" s="21"/>
      <c r="Y16" s="21"/>
      <c r="Z16" s="18"/>
      <c r="AA16" s="18"/>
      <c r="AB16" s="18"/>
      <c r="AC16" s="18"/>
      <c r="AD16" s="21"/>
      <c r="AE16" s="21"/>
      <c r="AF16" s="21"/>
      <c r="AG16" s="18"/>
    </row>
    <row r="17" spans="1:33" ht="27">
      <c r="A17" s="15">
        <v>10</v>
      </c>
      <c r="B17" s="16" t="s">
        <v>9</v>
      </c>
      <c r="C17" s="16" t="s">
        <v>202</v>
      </c>
      <c r="D17" s="16" t="s">
        <v>17</v>
      </c>
      <c r="E17" s="17">
        <v>1</v>
      </c>
      <c r="F17" s="17">
        <v>1</v>
      </c>
      <c r="G17" s="17">
        <v>0</v>
      </c>
      <c r="H17" s="17">
        <v>0</v>
      </c>
      <c r="I17" s="17">
        <v>0</v>
      </c>
      <c r="J17" s="17">
        <v>0</v>
      </c>
      <c r="K17" s="18">
        <f t="shared" si="0"/>
        <v>1</v>
      </c>
      <c r="L17" s="18">
        <f t="shared" si="0"/>
        <v>1</v>
      </c>
      <c r="M17" s="18">
        <f t="shared" si="1"/>
        <v>2</v>
      </c>
      <c r="N17" s="19">
        <f t="shared" si="2"/>
        <v>1</v>
      </c>
      <c r="O17" s="19">
        <f t="shared" si="2"/>
        <v>1</v>
      </c>
      <c r="P17" s="20"/>
      <c r="Q17" s="19">
        <f t="shared" si="3"/>
        <v>2</v>
      </c>
      <c r="R17" s="21"/>
      <c r="S17" s="21"/>
      <c r="T17" s="18"/>
      <c r="U17" s="21"/>
      <c r="V17" s="21"/>
      <c r="W17" s="22"/>
      <c r="X17" s="21"/>
      <c r="Y17" s="21"/>
      <c r="Z17" s="18"/>
      <c r="AA17" s="18"/>
      <c r="AB17" s="18"/>
      <c r="AC17" s="18"/>
      <c r="AD17" s="21"/>
      <c r="AE17" s="21"/>
      <c r="AF17" s="21"/>
      <c r="AG17" s="18"/>
    </row>
    <row r="18" spans="1:33" ht="27">
      <c r="A18" s="15">
        <v>11</v>
      </c>
      <c r="B18" s="16" t="s">
        <v>9</v>
      </c>
      <c r="C18" s="16" t="s">
        <v>203</v>
      </c>
      <c r="D18" s="16" t="s">
        <v>204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8">
        <f t="shared" si="0"/>
        <v>0</v>
      </c>
      <c r="L18" s="18">
        <f t="shared" si="0"/>
        <v>0</v>
      </c>
      <c r="M18" s="18">
        <f t="shared" si="1"/>
        <v>0</v>
      </c>
      <c r="N18" s="19">
        <f t="shared" si="2"/>
        <v>0</v>
      </c>
      <c r="O18" s="19">
        <f t="shared" si="2"/>
        <v>0</v>
      </c>
      <c r="P18" s="20"/>
      <c r="Q18" s="19">
        <f t="shared" si="3"/>
        <v>0</v>
      </c>
      <c r="R18" s="21"/>
      <c r="S18" s="21"/>
      <c r="T18" s="18"/>
      <c r="U18" s="21"/>
      <c r="V18" s="21"/>
      <c r="W18" s="22"/>
      <c r="X18" s="21"/>
      <c r="Y18" s="21"/>
      <c r="Z18" s="18"/>
      <c r="AA18" s="18"/>
      <c r="AB18" s="18"/>
      <c r="AC18" s="18"/>
      <c r="AD18" s="21"/>
      <c r="AE18" s="21"/>
      <c r="AF18" s="21"/>
      <c r="AG18" s="18"/>
    </row>
    <row r="19" spans="1:33" ht="27">
      <c r="A19" s="15">
        <v>12</v>
      </c>
      <c r="B19" s="16" t="s">
        <v>9</v>
      </c>
      <c r="C19" s="16" t="s">
        <v>205</v>
      </c>
      <c r="D19" s="16" t="s">
        <v>206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8">
        <f t="shared" si="0"/>
        <v>0</v>
      </c>
      <c r="L19" s="18">
        <f t="shared" si="0"/>
        <v>0</v>
      </c>
      <c r="M19" s="18">
        <f t="shared" si="1"/>
        <v>0</v>
      </c>
      <c r="N19" s="19">
        <f t="shared" si="2"/>
        <v>0</v>
      </c>
      <c r="O19" s="19">
        <f t="shared" si="2"/>
        <v>0</v>
      </c>
      <c r="P19" s="20"/>
      <c r="Q19" s="19">
        <f t="shared" si="3"/>
        <v>0</v>
      </c>
      <c r="R19" s="21"/>
      <c r="S19" s="21"/>
      <c r="T19" s="18"/>
      <c r="U19" s="21"/>
      <c r="V19" s="21"/>
      <c r="W19" s="22"/>
      <c r="X19" s="21"/>
      <c r="Y19" s="21"/>
      <c r="Z19" s="18"/>
      <c r="AA19" s="18"/>
      <c r="AB19" s="18"/>
      <c r="AC19" s="18"/>
      <c r="AD19" s="21"/>
      <c r="AE19" s="21"/>
      <c r="AF19" s="21"/>
      <c r="AG19" s="18"/>
    </row>
    <row r="20" spans="1:33" ht="27.75">
      <c r="A20" s="15">
        <v>13</v>
      </c>
      <c r="B20" s="16" t="s">
        <v>9</v>
      </c>
      <c r="C20" s="16" t="s">
        <v>207</v>
      </c>
      <c r="D20" s="16" t="s">
        <v>18</v>
      </c>
      <c r="E20" s="17">
        <v>0</v>
      </c>
      <c r="F20" s="17">
        <v>1</v>
      </c>
      <c r="G20" s="17">
        <v>0</v>
      </c>
      <c r="H20" s="17">
        <v>0</v>
      </c>
      <c r="I20" s="17">
        <v>0</v>
      </c>
      <c r="J20" s="17">
        <v>0</v>
      </c>
      <c r="K20" s="18">
        <f t="shared" si="0"/>
        <v>0</v>
      </c>
      <c r="L20" s="18">
        <f t="shared" si="0"/>
        <v>1</v>
      </c>
      <c r="M20" s="18">
        <f t="shared" si="1"/>
        <v>1</v>
      </c>
      <c r="N20" s="19">
        <f t="shared" si="2"/>
        <v>0</v>
      </c>
      <c r="O20" s="19">
        <f t="shared" si="2"/>
        <v>1</v>
      </c>
      <c r="P20" s="20"/>
      <c r="Q20" s="19">
        <f t="shared" si="3"/>
        <v>1</v>
      </c>
      <c r="R20" s="21"/>
      <c r="S20" s="21"/>
      <c r="T20" s="18"/>
      <c r="U20" s="21"/>
      <c r="V20" s="21"/>
      <c r="W20" s="22"/>
      <c r="X20" s="21"/>
      <c r="Y20" s="21"/>
      <c r="Z20" s="18"/>
      <c r="AA20" s="18"/>
      <c r="AB20" s="18"/>
      <c r="AC20" s="18"/>
      <c r="AD20" s="21"/>
      <c r="AE20" s="21"/>
      <c r="AF20" s="21"/>
      <c r="AG20" s="18"/>
    </row>
    <row r="21" spans="1:33">
      <c r="A21" s="15">
        <v>14</v>
      </c>
      <c r="B21" s="16" t="s">
        <v>9</v>
      </c>
      <c r="C21" s="16" t="s">
        <v>208</v>
      </c>
      <c r="D21" s="16" t="s">
        <v>209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8">
        <f t="shared" si="0"/>
        <v>0</v>
      </c>
      <c r="L21" s="18">
        <f t="shared" si="0"/>
        <v>0</v>
      </c>
      <c r="M21" s="18">
        <f t="shared" si="1"/>
        <v>0</v>
      </c>
      <c r="N21" s="19">
        <f t="shared" si="2"/>
        <v>0</v>
      </c>
      <c r="O21" s="19">
        <f t="shared" si="2"/>
        <v>0</v>
      </c>
      <c r="P21" s="20"/>
      <c r="Q21" s="19">
        <f t="shared" si="3"/>
        <v>0</v>
      </c>
      <c r="R21" s="21"/>
      <c r="S21" s="21"/>
      <c r="T21" s="18"/>
      <c r="U21" s="21"/>
      <c r="V21" s="21"/>
      <c r="W21" s="22"/>
      <c r="X21" s="21"/>
      <c r="Y21" s="21"/>
      <c r="Z21" s="18"/>
      <c r="AA21" s="18"/>
      <c r="AB21" s="18"/>
      <c r="AC21" s="18"/>
      <c r="AD21" s="21"/>
      <c r="AE21" s="21"/>
      <c r="AF21" s="21"/>
      <c r="AG21" s="18"/>
    </row>
    <row r="22" spans="1:33">
      <c r="A22" s="15">
        <v>15</v>
      </c>
      <c r="B22" s="16" t="s">
        <v>19</v>
      </c>
      <c r="C22" s="16" t="s">
        <v>20</v>
      </c>
      <c r="D22" s="16" t="s">
        <v>21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8">
        <f t="shared" si="0"/>
        <v>0</v>
      </c>
      <c r="L22" s="18">
        <f t="shared" si="0"/>
        <v>0</v>
      </c>
      <c r="M22" s="18">
        <f t="shared" si="1"/>
        <v>0</v>
      </c>
      <c r="N22" s="19">
        <f t="shared" si="2"/>
        <v>0</v>
      </c>
      <c r="O22" s="19">
        <f t="shared" si="2"/>
        <v>0</v>
      </c>
      <c r="P22" s="20"/>
      <c r="Q22" s="19">
        <f t="shared" si="3"/>
        <v>0</v>
      </c>
      <c r="R22" s="21"/>
      <c r="S22" s="21"/>
      <c r="T22" s="18"/>
      <c r="U22" s="21"/>
      <c r="V22" s="21"/>
      <c r="W22" s="22"/>
      <c r="X22" s="21"/>
      <c r="Y22" s="21"/>
      <c r="Z22" s="18"/>
      <c r="AA22" s="18"/>
      <c r="AB22" s="18"/>
      <c r="AC22" s="18"/>
      <c r="AD22" s="21"/>
      <c r="AE22" s="21"/>
      <c r="AF22" s="21"/>
      <c r="AG22" s="18"/>
    </row>
    <row r="23" spans="1:33">
      <c r="A23" s="15">
        <v>16</v>
      </c>
      <c r="B23" s="16" t="s">
        <v>19</v>
      </c>
      <c r="C23" s="16" t="s">
        <v>210</v>
      </c>
      <c r="D23" s="16" t="s">
        <v>22</v>
      </c>
      <c r="E23" s="17">
        <v>2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8">
        <f t="shared" si="0"/>
        <v>2</v>
      </c>
      <c r="L23" s="18">
        <f t="shared" si="0"/>
        <v>0</v>
      </c>
      <c r="M23" s="18">
        <f t="shared" si="1"/>
        <v>2</v>
      </c>
      <c r="N23" s="19">
        <f t="shared" si="2"/>
        <v>2</v>
      </c>
      <c r="O23" s="19">
        <f t="shared" si="2"/>
        <v>0</v>
      </c>
      <c r="P23" s="20"/>
      <c r="Q23" s="19">
        <f t="shared" si="3"/>
        <v>2</v>
      </c>
      <c r="R23" s="21"/>
      <c r="S23" s="21"/>
      <c r="T23" s="18"/>
      <c r="U23" s="21"/>
      <c r="V23" s="21"/>
      <c r="W23" s="22"/>
      <c r="X23" s="21"/>
      <c r="Y23" s="21"/>
      <c r="Z23" s="18"/>
      <c r="AA23" s="18"/>
      <c r="AB23" s="18"/>
      <c r="AC23" s="18"/>
      <c r="AD23" s="21"/>
      <c r="AE23" s="21"/>
      <c r="AF23" s="21"/>
      <c r="AG23" s="18"/>
    </row>
    <row r="24" spans="1:33" ht="27">
      <c r="A24" s="15">
        <v>17</v>
      </c>
      <c r="B24" s="16" t="s">
        <v>19</v>
      </c>
      <c r="C24" s="16" t="s">
        <v>23</v>
      </c>
      <c r="D24" s="16" t="s">
        <v>24</v>
      </c>
      <c r="E24" s="17">
        <v>1</v>
      </c>
      <c r="F24" s="17">
        <v>0</v>
      </c>
      <c r="G24" s="17">
        <v>2</v>
      </c>
      <c r="H24" s="17">
        <v>0</v>
      </c>
      <c r="I24" s="17">
        <v>0</v>
      </c>
      <c r="J24" s="17">
        <v>0</v>
      </c>
      <c r="K24" s="18">
        <f t="shared" ref="K24:L39" si="4">SUM(E24,G24,I24)</f>
        <v>3</v>
      </c>
      <c r="L24" s="18">
        <f t="shared" si="4"/>
        <v>0</v>
      </c>
      <c r="M24" s="18">
        <f t="shared" si="1"/>
        <v>3</v>
      </c>
      <c r="N24" s="19">
        <f t="shared" si="2"/>
        <v>3</v>
      </c>
      <c r="O24" s="19">
        <f t="shared" si="2"/>
        <v>0</v>
      </c>
      <c r="P24" s="20"/>
      <c r="Q24" s="19">
        <f t="shared" si="3"/>
        <v>3</v>
      </c>
      <c r="R24" s="21"/>
      <c r="S24" s="21"/>
      <c r="T24" s="18"/>
      <c r="U24" s="21"/>
      <c r="V24" s="21"/>
      <c r="W24" s="22"/>
      <c r="X24" s="21"/>
      <c r="Y24" s="21"/>
      <c r="Z24" s="18"/>
      <c r="AA24" s="18"/>
      <c r="AB24" s="18"/>
      <c r="AC24" s="18"/>
      <c r="AD24" s="21"/>
      <c r="AE24" s="21"/>
      <c r="AF24" s="21"/>
      <c r="AG24" s="18"/>
    </row>
    <row r="25" spans="1:33">
      <c r="A25" s="15">
        <v>18</v>
      </c>
      <c r="B25" s="16" t="s">
        <v>19</v>
      </c>
      <c r="C25" s="16" t="s">
        <v>26</v>
      </c>
      <c r="D25" s="16" t="s">
        <v>27</v>
      </c>
      <c r="E25" s="17">
        <v>2</v>
      </c>
      <c r="F25" s="17">
        <v>1</v>
      </c>
      <c r="G25" s="17">
        <v>1</v>
      </c>
      <c r="H25" s="17">
        <v>0</v>
      </c>
      <c r="I25" s="17">
        <v>0</v>
      </c>
      <c r="J25" s="17">
        <v>0</v>
      </c>
      <c r="K25" s="18">
        <f t="shared" si="4"/>
        <v>3</v>
      </c>
      <c r="L25" s="18">
        <f t="shared" si="4"/>
        <v>1</v>
      </c>
      <c r="M25" s="18">
        <f t="shared" si="1"/>
        <v>4</v>
      </c>
      <c r="N25" s="19">
        <f t="shared" si="2"/>
        <v>3</v>
      </c>
      <c r="O25" s="19">
        <f t="shared" si="2"/>
        <v>1</v>
      </c>
      <c r="P25" s="20"/>
      <c r="Q25" s="19">
        <f t="shared" si="3"/>
        <v>4</v>
      </c>
      <c r="R25" s="21"/>
      <c r="S25" s="21"/>
      <c r="T25" s="18"/>
      <c r="U25" s="21"/>
      <c r="V25" s="21"/>
      <c r="W25" s="22"/>
      <c r="X25" s="21"/>
      <c r="Y25" s="21"/>
      <c r="Z25" s="18"/>
      <c r="AA25" s="18"/>
      <c r="AB25" s="18"/>
      <c r="AC25" s="18"/>
      <c r="AD25" s="21"/>
      <c r="AE25" s="21"/>
      <c r="AF25" s="21"/>
      <c r="AG25" s="18"/>
    </row>
    <row r="26" spans="1:33">
      <c r="A26" s="15">
        <v>19</v>
      </c>
      <c r="B26" s="16" t="s">
        <v>19</v>
      </c>
      <c r="C26" s="16" t="s">
        <v>211</v>
      </c>
      <c r="D26" s="16" t="s">
        <v>28</v>
      </c>
      <c r="E26" s="17">
        <v>1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8">
        <f t="shared" si="4"/>
        <v>1</v>
      </c>
      <c r="L26" s="18">
        <f t="shared" si="4"/>
        <v>0</v>
      </c>
      <c r="M26" s="18">
        <f t="shared" si="1"/>
        <v>1</v>
      </c>
      <c r="N26" s="19">
        <f t="shared" si="2"/>
        <v>1</v>
      </c>
      <c r="O26" s="19">
        <f t="shared" si="2"/>
        <v>0</v>
      </c>
      <c r="P26" s="20"/>
      <c r="Q26" s="19">
        <f t="shared" si="3"/>
        <v>1</v>
      </c>
      <c r="R26" s="21"/>
      <c r="S26" s="21"/>
      <c r="T26" s="18"/>
      <c r="U26" s="21"/>
      <c r="V26" s="21"/>
      <c r="W26" s="22"/>
      <c r="X26" s="21"/>
      <c r="Y26" s="21"/>
      <c r="Z26" s="18"/>
      <c r="AA26" s="18"/>
      <c r="AB26" s="18"/>
      <c r="AC26" s="18"/>
      <c r="AD26" s="21"/>
      <c r="AE26" s="21"/>
      <c r="AF26" s="21"/>
      <c r="AG26" s="18"/>
    </row>
    <row r="27" spans="1:33">
      <c r="A27" s="15">
        <v>20</v>
      </c>
      <c r="B27" s="16" t="s">
        <v>19</v>
      </c>
      <c r="C27" s="16" t="s">
        <v>212</v>
      </c>
      <c r="D27" s="16" t="s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8">
        <f t="shared" si="4"/>
        <v>0</v>
      </c>
      <c r="L27" s="18">
        <f t="shared" si="4"/>
        <v>0</v>
      </c>
      <c r="M27" s="18">
        <f t="shared" si="1"/>
        <v>0</v>
      </c>
      <c r="N27" s="19">
        <f t="shared" si="2"/>
        <v>0</v>
      </c>
      <c r="O27" s="19">
        <f t="shared" si="2"/>
        <v>0</v>
      </c>
      <c r="P27" s="20"/>
      <c r="Q27" s="19">
        <f t="shared" si="3"/>
        <v>0</v>
      </c>
      <c r="R27" s="21"/>
      <c r="S27" s="21"/>
      <c r="T27" s="18"/>
      <c r="U27" s="21"/>
      <c r="V27" s="21"/>
      <c r="W27" s="22"/>
      <c r="X27" s="21"/>
      <c r="Y27" s="21"/>
      <c r="Z27" s="18"/>
      <c r="AA27" s="18"/>
      <c r="AB27" s="18"/>
      <c r="AC27" s="18"/>
      <c r="AD27" s="21"/>
      <c r="AE27" s="21"/>
      <c r="AF27" s="21"/>
      <c r="AG27" s="18"/>
    </row>
    <row r="28" spans="1:33">
      <c r="A28" s="15">
        <v>21</v>
      </c>
      <c r="B28" s="16" t="s">
        <v>19</v>
      </c>
      <c r="C28" s="16" t="s">
        <v>212</v>
      </c>
      <c r="D28" s="16" t="s">
        <v>29</v>
      </c>
      <c r="E28" s="17">
        <v>2</v>
      </c>
      <c r="F28" s="17">
        <v>1</v>
      </c>
      <c r="G28" s="17">
        <v>0</v>
      </c>
      <c r="H28" s="17">
        <v>0</v>
      </c>
      <c r="I28" s="17">
        <v>0</v>
      </c>
      <c r="J28" s="17">
        <v>0</v>
      </c>
      <c r="K28" s="18">
        <f t="shared" si="4"/>
        <v>2</v>
      </c>
      <c r="L28" s="18">
        <f t="shared" si="4"/>
        <v>1</v>
      </c>
      <c r="M28" s="18">
        <f t="shared" si="1"/>
        <v>3</v>
      </c>
      <c r="N28" s="19">
        <f t="shared" ref="N28:O65" si="5">K28</f>
        <v>2</v>
      </c>
      <c r="O28" s="19">
        <f t="shared" si="5"/>
        <v>1</v>
      </c>
      <c r="P28" s="20"/>
      <c r="Q28" s="19">
        <f t="shared" si="3"/>
        <v>3</v>
      </c>
      <c r="R28" s="21"/>
      <c r="S28" s="21"/>
      <c r="T28" s="18"/>
      <c r="U28" s="21"/>
      <c r="V28" s="21"/>
      <c r="W28" s="22"/>
      <c r="X28" s="21"/>
      <c r="Y28" s="21"/>
      <c r="Z28" s="18"/>
      <c r="AA28" s="18"/>
      <c r="AB28" s="18"/>
      <c r="AC28" s="18"/>
      <c r="AD28" s="21"/>
      <c r="AE28" s="21"/>
      <c r="AF28" s="21"/>
      <c r="AG28" s="18"/>
    </row>
    <row r="29" spans="1:33">
      <c r="A29" s="15">
        <v>22</v>
      </c>
      <c r="B29" s="16" t="s">
        <v>19</v>
      </c>
      <c r="C29" s="16" t="s">
        <v>212</v>
      </c>
      <c r="D29" s="16" t="s">
        <v>87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8">
        <f t="shared" si="4"/>
        <v>1</v>
      </c>
      <c r="L29" s="18">
        <f t="shared" si="4"/>
        <v>0</v>
      </c>
      <c r="M29" s="18">
        <f t="shared" si="1"/>
        <v>1</v>
      </c>
      <c r="N29" s="19">
        <f t="shared" si="5"/>
        <v>1</v>
      </c>
      <c r="O29" s="19">
        <f t="shared" si="5"/>
        <v>0</v>
      </c>
      <c r="P29" s="20"/>
      <c r="Q29" s="19">
        <f t="shared" si="3"/>
        <v>1</v>
      </c>
      <c r="R29" s="21"/>
      <c r="S29" s="21"/>
      <c r="T29" s="18"/>
      <c r="U29" s="21"/>
      <c r="V29" s="21"/>
      <c r="W29" s="22"/>
      <c r="X29" s="21"/>
      <c r="Y29" s="21"/>
      <c r="Z29" s="18"/>
      <c r="AA29" s="18"/>
      <c r="AB29" s="18"/>
      <c r="AC29" s="18"/>
      <c r="AD29" s="21"/>
      <c r="AE29" s="21"/>
      <c r="AF29" s="21"/>
      <c r="AG29" s="18"/>
    </row>
    <row r="30" spans="1:33" ht="27">
      <c r="A30" s="15">
        <v>23</v>
      </c>
      <c r="B30" s="16" t="s">
        <v>19</v>
      </c>
      <c r="C30" s="16" t="s">
        <v>30</v>
      </c>
      <c r="D30" s="16" t="s">
        <v>31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8">
        <f t="shared" si="4"/>
        <v>0</v>
      </c>
      <c r="L30" s="18">
        <f t="shared" si="4"/>
        <v>0</v>
      </c>
      <c r="M30" s="18">
        <f t="shared" si="1"/>
        <v>0</v>
      </c>
      <c r="N30" s="19">
        <f t="shared" si="5"/>
        <v>0</v>
      </c>
      <c r="O30" s="19">
        <f t="shared" si="5"/>
        <v>0</v>
      </c>
      <c r="P30" s="20"/>
      <c r="Q30" s="19">
        <f t="shared" si="3"/>
        <v>0</v>
      </c>
      <c r="R30" s="21"/>
      <c r="S30" s="21"/>
      <c r="T30" s="18"/>
      <c r="U30" s="21"/>
      <c r="V30" s="21"/>
      <c r="W30" s="22"/>
      <c r="X30" s="21"/>
      <c r="Y30" s="21"/>
      <c r="Z30" s="18"/>
      <c r="AA30" s="18"/>
      <c r="AB30" s="18"/>
      <c r="AC30" s="18"/>
      <c r="AD30" s="21"/>
      <c r="AE30" s="21"/>
      <c r="AF30" s="21"/>
      <c r="AG30" s="18"/>
    </row>
    <row r="31" spans="1:33" ht="27">
      <c r="A31" s="15">
        <v>24</v>
      </c>
      <c r="B31" s="16" t="s">
        <v>19</v>
      </c>
      <c r="C31" s="16" t="s">
        <v>213</v>
      </c>
      <c r="D31" s="16" t="s">
        <v>32</v>
      </c>
      <c r="E31" s="17">
        <v>0</v>
      </c>
      <c r="F31" s="17">
        <v>1</v>
      </c>
      <c r="G31" s="17">
        <v>1</v>
      </c>
      <c r="H31" s="17">
        <v>0</v>
      </c>
      <c r="I31" s="17">
        <v>0</v>
      </c>
      <c r="J31" s="17">
        <v>0</v>
      </c>
      <c r="K31" s="18">
        <f t="shared" si="4"/>
        <v>1</v>
      </c>
      <c r="L31" s="18">
        <f t="shared" si="4"/>
        <v>1</v>
      </c>
      <c r="M31" s="18">
        <f t="shared" si="1"/>
        <v>2</v>
      </c>
      <c r="N31" s="19">
        <f t="shared" si="5"/>
        <v>1</v>
      </c>
      <c r="O31" s="19">
        <f t="shared" si="5"/>
        <v>1</v>
      </c>
      <c r="P31" s="20"/>
      <c r="Q31" s="19">
        <f t="shared" si="3"/>
        <v>2</v>
      </c>
      <c r="R31" s="21"/>
      <c r="S31" s="21"/>
      <c r="T31" s="18"/>
      <c r="U31" s="21"/>
      <c r="V31" s="21"/>
      <c r="W31" s="22"/>
      <c r="X31" s="21"/>
      <c r="Y31" s="21"/>
      <c r="Z31" s="18"/>
      <c r="AA31" s="18"/>
      <c r="AB31" s="18"/>
      <c r="AC31" s="18"/>
      <c r="AD31" s="21"/>
      <c r="AE31" s="21"/>
      <c r="AF31" s="21"/>
      <c r="AG31" s="18"/>
    </row>
    <row r="32" spans="1:33">
      <c r="A32" s="15">
        <v>25</v>
      </c>
      <c r="B32" s="16" t="s">
        <v>19</v>
      </c>
      <c r="C32" s="16" t="s">
        <v>214</v>
      </c>
      <c r="D32" s="16" t="s">
        <v>33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8">
        <f t="shared" si="4"/>
        <v>0</v>
      </c>
      <c r="L32" s="18">
        <f t="shared" si="4"/>
        <v>0</v>
      </c>
      <c r="M32" s="18">
        <f t="shared" si="1"/>
        <v>0</v>
      </c>
      <c r="N32" s="19">
        <f t="shared" si="5"/>
        <v>0</v>
      </c>
      <c r="O32" s="19">
        <f t="shared" si="5"/>
        <v>0</v>
      </c>
      <c r="P32" s="20"/>
      <c r="Q32" s="19">
        <f t="shared" si="3"/>
        <v>0</v>
      </c>
      <c r="R32" s="21"/>
      <c r="S32" s="21"/>
      <c r="T32" s="18"/>
      <c r="U32" s="21"/>
      <c r="V32" s="21"/>
      <c r="W32" s="22"/>
      <c r="X32" s="21"/>
      <c r="Y32" s="21"/>
      <c r="Z32" s="18"/>
      <c r="AA32" s="18"/>
      <c r="AB32" s="18"/>
      <c r="AC32" s="18"/>
      <c r="AD32" s="21"/>
      <c r="AE32" s="21"/>
      <c r="AF32" s="21"/>
      <c r="AG32" s="18"/>
    </row>
    <row r="33" spans="1:33" ht="27">
      <c r="A33" s="15">
        <v>26</v>
      </c>
      <c r="B33" s="16" t="s">
        <v>19</v>
      </c>
      <c r="C33" s="16" t="s">
        <v>34</v>
      </c>
      <c r="D33" s="16" t="s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8">
        <f t="shared" si="4"/>
        <v>0</v>
      </c>
      <c r="L33" s="18">
        <f t="shared" si="4"/>
        <v>0</v>
      </c>
      <c r="M33" s="18">
        <f t="shared" si="1"/>
        <v>0</v>
      </c>
      <c r="N33" s="19">
        <f t="shared" si="5"/>
        <v>0</v>
      </c>
      <c r="O33" s="19">
        <f t="shared" si="5"/>
        <v>0</v>
      </c>
      <c r="P33" s="20"/>
      <c r="Q33" s="19">
        <f t="shared" si="3"/>
        <v>0</v>
      </c>
      <c r="R33" s="21"/>
      <c r="S33" s="21"/>
      <c r="T33" s="18"/>
      <c r="U33" s="21"/>
      <c r="V33" s="21"/>
      <c r="W33" s="22"/>
      <c r="X33" s="21"/>
      <c r="Y33" s="21"/>
      <c r="Z33" s="18"/>
      <c r="AA33" s="18"/>
      <c r="AB33" s="18"/>
      <c r="AC33" s="18"/>
      <c r="AD33" s="21"/>
      <c r="AE33" s="21"/>
      <c r="AF33" s="21"/>
      <c r="AG33" s="18"/>
    </row>
    <row r="34" spans="1:33" ht="27">
      <c r="A34" s="15">
        <v>27</v>
      </c>
      <c r="B34" s="16" t="s">
        <v>19</v>
      </c>
      <c r="C34" s="16" t="s">
        <v>34</v>
      </c>
      <c r="D34" s="16" t="s">
        <v>25</v>
      </c>
      <c r="E34" s="17">
        <v>0</v>
      </c>
      <c r="F34" s="17">
        <v>0</v>
      </c>
      <c r="G34" s="17">
        <v>1</v>
      </c>
      <c r="H34" s="17">
        <v>0</v>
      </c>
      <c r="I34" s="17">
        <v>0</v>
      </c>
      <c r="J34" s="17">
        <v>0</v>
      </c>
      <c r="K34" s="18">
        <f t="shared" si="4"/>
        <v>1</v>
      </c>
      <c r="L34" s="18">
        <f t="shared" si="4"/>
        <v>0</v>
      </c>
      <c r="M34" s="18">
        <f t="shared" si="1"/>
        <v>1</v>
      </c>
      <c r="N34" s="19">
        <f t="shared" si="5"/>
        <v>1</v>
      </c>
      <c r="O34" s="19">
        <f t="shared" si="5"/>
        <v>0</v>
      </c>
      <c r="P34" s="20"/>
      <c r="Q34" s="19">
        <f t="shared" si="3"/>
        <v>1</v>
      </c>
      <c r="R34" s="21"/>
      <c r="S34" s="21"/>
      <c r="T34" s="18"/>
      <c r="U34" s="21"/>
      <c r="V34" s="21"/>
      <c r="W34" s="22"/>
      <c r="X34" s="21"/>
      <c r="Y34" s="21"/>
      <c r="Z34" s="18"/>
      <c r="AA34" s="18"/>
      <c r="AB34" s="18"/>
      <c r="AC34" s="18"/>
      <c r="AD34" s="21"/>
      <c r="AE34" s="21"/>
      <c r="AF34" s="21"/>
      <c r="AG34" s="18"/>
    </row>
    <row r="35" spans="1:33" ht="27">
      <c r="A35" s="15">
        <v>28</v>
      </c>
      <c r="B35" s="16" t="s">
        <v>35</v>
      </c>
      <c r="C35" s="16" t="s">
        <v>215</v>
      </c>
      <c r="D35" s="16" t="s">
        <v>36</v>
      </c>
      <c r="E35" s="17">
        <v>3</v>
      </c>
      <c r="F35" s="17">
        <v>0</v>
      </c>
      <c r="G35" s="17">
        <v>1</v>
      </c>
      <c r="H35" s="17">
        <v>0</v>
      </c>
      <c r="I35" s="17">
        <v>0</v>
      </c>
      <c r="J35" s="17">
        <v>0</v>
      </c>
      <c r="K35" s="18">
        <f t="shared" si="4"/>
        <v>4</v>
      </c>
      <c r="L35" s="18">
        <f t="shared" si="4"/>
        <v>0</v>
      </c>
      <c r="M35" s="18">
        <f t="shared" si="1"/>
        <v>4</v>
      </c>
      <c r="N35" s="19">
        <f t="shared" si="5"/>
        <v>4</v>
      </c>
      <c r="O35" s="19">
        <f t="shared" si="5"/>
        <v>0</v>
      </c>
      <c r="P35" s="20"/>
      <c r="Q35" s="19">
        <f t="shared" si="3"/>
        <v>4</v>
      </c>
      <c r="R35" s="21"/>
      <c r="S35" s="21"/>
      <c r="T35" s="18"/>
      <c r="U35" s="21"/>
      <c r="V35" s="21"/>
      <c r="W35" s="22"/>
      <c r="X35" s="21"/>
      <c r="Y35" s="21"/>
      <c r="Z35" s="18"/>
      <c r="AA35" s="18"/>
      <c r="AB35" s="18"/>
      <c r="AC35" s="18"/>
      <c r="AD35" s="21"/>
      <c r="AE35" s="21"/>
      <c r="AF35" s="21"/>
      <c r="AG35" s="18"/>
    </row>
    <row r="36" spans="1:33">
      <c r="A36" s="15">
        <v>29</v>
      </c>
      <c r="B36" s="16" t="s">
        <v>35</v>
      </c>
      <c r="C36" s="16" t="s">
        <v>216</v>
      </c>
      <c r="D36" s="16" t="s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8">
        <f t="shared" si="4"/>
        <v>0</v>
      </c>
      <c r="L36" s="18">
        <f t="shared" si="4"/>
        <v>0</v>
      </c>
      <c r="M36" s="18">
        <f t="shared" si="1"/>
        <v>0</v>
      </c>
      <c r="N36" s="19">
        <f t="shared" si="5"/>
        <v>0</v>
      </c>
      <c r="O36" s="19">
        <f t="shared" si="5"/>
        <v>0</v>
      </c>
      <c r="P36" s="20"/>
      <c r="Q36" s="19">
        <f t="shared" si="3"/>
        <v>0</v>
      </c>
      <c r="R36" s="21"/>
      <c r="S36" s="21"/>
      <c r="T36" s="18"/>
      <c r="U36" s="21"/>
      <c r="V36" s="21"/>
      <c r="W36" s="22"/>
      <c r="X36" s="21"/>
      <c r="Y36" s="21"/>
      <c r="Z36" s="18"/>
      <c r="AA36" s="18"/>
      <c r="AB36" s="18"/>
      <c r="AC36" s="18"/>
      <c r="AD36" s="21"/>
      <c r="AE36" s="21"/>
      <c r="AF36" s="21"/>
      <c r="AG36" s="18"/>
    </row>
    <row r="37" spans="1:33">
      <c r="A37" s="15">
        <v>30</v>
      </c>
      <c r="B37" s="16" t="s">
        <v>35</v>
      </c>
      <c r="C37" s="16" t="s">
        <v>216</v>
      </c>
      <c r="D37" s="16" t="s">
        <v>37</v>
      </c>
      <c r="E37" s="17">
        <v>2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8">
        <f t="shared" si="4"/>
        <v>2</v>
      </c>
      <c r="L37" s="18">
        <f t="shared" si="4"/>
        <v>0</v>
      </c>
      <c r="M37" s="18">
        <f t="shared" si="1"/>
        <v>2</v>
      </c>
      <c r="N37" s="19">
        <f t="shared" si="5"/>
        <v>2</v>
      </c>
      <c r="O37" s="19">
        <f t="shared" si="5"/>
        <v>0</v>
      </c>
      <c r="P37" s="20"/>
      <c r="Q37" s="19">
        <f t="shared" si="3"/>
        <v>2</v>
      </c>
      <c r="R37" s="21"/>
      <c r="S37" s="21"/>
      <c r="T37" s="18"/>
      <c r="U37" s="21"/>
      <c r="V37" s="21"/>
      <c r="W37" s="22"/>
      <c r="X37" s="21"/>
      <c r="Y37" s="21"/>
      <c r="Z37" s="18"/>
      <c r="AA37" s="18"/>
      <c r="AB37" s="18"/>
      <c r="AC37" s="18"/>
      <c r="AD37" s="21"/>
      <c r="AE37" s="21"/>
      <c r="AF37" s="21"/>
      <c r="AG37" s="18"/>
    </row>
    <row r="38" spans="1:33">
      <c r="A38" s="15">
        <v>31</v>
      </c>
      <c r="B38" s="16" t="s">
        <v>35</v>
      </c>
      <c r="C38" s="16" t="s">
        <v>216</v>
      </c>
      <c r="D38" s="16" t="s">
        <v>217</v>
      </c>
      <c r="E38" s="17">
        <v>1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8">
        <f t="shared" si="4"/>
        <v>1</v>
      </c>
      <c r="L38" s="18">
        <f t="shared" si="4"/>
        <v>0</v>
      </c>
      <c r="M38" s="18">
        <f t="shared" si="1"/>
        <v>1</v>
      </c>
      <c r="N38" s="19">
        <f t="shared" si="5"/>
        <v>1</v>
      </c>
      <c r="O38" s="19">
        <f t="shared" si="5"/>
        <v>0</v>
      </c>
      <c r="P38" s="20"/>
      <c r="Q38" s="19">
        <f t="shared" si="3"/>
        <v>1</v>
      </c>
      <c r="R38" s="21"/>
      <c r="S38" s="21"/>
      <c r="T38" s="18"/>
      <c r="U38" s="21"/>
      <c r="V38" s="21"/>
      <c r="W38" s="22"/>
      <c r="X38" s="21"/>
      <c r="Y38" s="21"/>
      <c r="Z38" s="18"/>
      <c r="AA38" s="18"/>
      <c r="AB38" s="18"/>
      <c r="AC38" s="18"/>
      <c r="AD38" s="21"/>
      <c r="AE38" s="21"/>
      <c r="AF38" s="21"/>
      <c r="AG38" s="18"/>
    </row>
    <row r="39" spans="1:33">
      <c r="A39" s="15">
        <v>32</v>
      </c>
      <c r="B39" s="16" t="s">
        <v>35</v>
      </c>
      <c r="C39" s="16" t="s">
        <v>38</v>
      </c>
      <c r="D39" s="16" t="s">
        <v>39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8">
        <f t="shared" si="4"/>
        <v>0</v>
      </c>
      <c r="L39" s="18">
        <f t="shared" si="4"/>
        <v>0</v>
      </c>
      <c r="M39" s="18">
        <f t="shared" si="1"/>
        <v>0</v>
      </c>
      <c r="N39" s="19">
        <f t="shared" si="5"/>
        <v>0</v>
      </c>
      <c r="O39" s="19">
        <f t="shared" si="5"/>
        <v>0</v>
      </c>
      <c r="P39" s="20"/>
      <c r="Q39" s="19">
        <f t="shared" si="3"/>
        <v>0</v>
      </c>
      <c r="R39" s="21"/>
      <c r="S39" s="21"/>
      <c r="T39" s="18"/>
      <c r="U39" s="21"/>
      <c r="V39" s="21"/>
      <c r="W39" s="22"/>
      <c r="X39" s="21"/>
      <c r="Y39" s="21"/>
      <c r="Z39" s="18"/>
      <c r="AA39" s="18"/>
      <c r="AB39" s="18"/>
      <c r="AC39" s="18"/>
      <c r="AD39" s="21"/>
      <c r="AE39" s="21"/>
      <c r="AF39" s="21"/>
      <c r="AG39" s="18"/>
    </row>
    <row r="40" spans="1:33">
      <c r="A40" s="15">
        <v>33</v>
      </c>
      <c r="B40" s="16" t="s">
        <v>35</v>
      </c>
      <c r="C40" s="16" t="s">
        <v>88</v>
      </c>
      <c r="D40" s="16" t="s">
        <v>89</v>
      </c>
      <c r="E40" s="17">
        <v>1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8">
        <f t="shared" ref="K40:L70" si="6">SUM(E40,G40,I40)</f>
        <v>1</v>
      </c>
      <c r="L40" s="18">
        <f t="shared" si="6"/>
        <v>0</v>
      </c>
      <c r="M40" s="18">
        <f t="shared" si="1"/>
        <v>1</v>
      </c>
      <c r="N40" s="19">
        <f t="shared" si="5"/>
        <v>1</v>
      </c>
      <c r="O40" s="19">
        <f t="shared" si="5"/>
        <v>0</v>
      </c>
      <c r="P40" s="20"/>
      <c r="Q40" s="19">
        <f t="shared" si="3"/>
        <v>1</v>
      </c>
      <c r="R40" s="21"/>
      <c r="S40" s="21"/>
      <c r="T40" s="18"/>
      <c r="U40" s="21"/>
      <c r="V40" s="21"/>
      <c r="W40" s="22"/>
      <c r="X40" s="21"/>
      <c r="Y40" s="21"/>
      <c r="Z40" s="18"/>
      <c r="AA40" s="18"/>
      <c r="AB40" s="18"/>
      <c r="AC40" s="18"/>
      <c r="AD40" s="21"/>
      <c r="AE40" s="21"/>
      <c r="AF40" s="21"/>
      <c r="AG40" s="18"/>
    </row>
    <row r="41" spans="1:33">
      <c r="A41" s="15">
        <v>34</v>
      </c>
      <c r="B41" s="16" t="s">
        <v>35</v>
      </c>
      <c r="C41" s="16" t="s">
        <v>218</v>
      </c>
      <c r="D41" s="16" t="s">
        <v>90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8">
        <f t="shared" si="6"/>
        <v>0</v>
      </c>
      <c r="L41" s="18">
        <f t="shared" si="6"/>
        <v>0</v>
      </c>
      <c r="M41" s="18">
        <f t="shared" si="1"/>
        <v>0</v>
      </c>
      <c r="N41" s="19">
        <f t="shared" si="5"/>
        <v>0</v>
      </c>
      <c r="O41" s="19">
        <f t="shared" si="5"/>
        <v>0</v>
      </c>
      <c r="P41" s="20"/>
      <c r="Q41" s="19">
        <f t="shared" si="3"/>
        <v>0</v>
      </c>
      <c r="R41" s="21"/>
      <c r="S41" s="21"/>
      <c r="T41" s="18"/>
      <c r="U41" s="21"/>
      <c r="V41" s="21"/>
      <c r="W41" s="22"/>
      <c r="X41" s="21"/>
      <c r="Y41" s="21"/>
      <c r="Z41" s="18"/>
      <c r="AA41" s="18"/>
      <c r="AB41" s="18"/>
      <c r="AC41" s="18"/>
      <c r="AD41" s="21"/>
      <c r="AE41" s="21"/>
      <c r="AF41" s="21"/>
      <c r="AG41" s="18"/>
    </row>
    <row r="42" spans="1:33" ht="27">
      <c r="A42" s="15">
        <v>35</v>
      </c>
      <c r="B42" s="16" t="s">
        <v>35</v>
      </c>
      <c r="C42" s="16" t="s">
        <v>91</v>
      </c>
      <c r="D42" s="16" t="s">
        <v>92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8">
        <f t="shared" si="6"/>
        <v>0</v>
      </c>
      <c r="L42" s="18">
        <f t="shared" si="6"/>
        <v>0</v>
      </c>
      <c r="M42" s="18">
        <f t="shared" si="1"/>
        <v>0</v>
      </c>
      <c r="N42" s="19">
        <f t="shared" si="5"/>
        <v>0</v>
      </c>
      <c r="O42" s="19">
        <f t="shared" si="5"/>
        <v>0</v>
      </c>
      <c r="P42" s="20"/>
      <c r="Q42" s="19">
        <f t="shared" si="3"/>
        <v>0</v>
      </c>
      <c r="R42" s="21"/>
      <c r="S42" s="21"/>
      <c r="T42" s="18"/>
      <c r="U42" s="21"/>
      <c r="V42" s="21"/>
      <c r="W42" s="22"/>
      <c r="X42" s="21"/>
      <c r="Y42" s="21"/>
      <c r="Z42" s="18"/>
      <c r="AA42" s="18"/>
      <c r="AB42" s="18"/>
      <c r="AC42" s="18"/>
      <c r="AD42" s="21"/>
      <c r="AE42" s="21"/>
      <c r="AF42" s="21"/>
      <c r="AG42" s="18"/>
    </row>
    <row r="43" spans="1:33">
      <c r="A43" s="15">
        <v>36</v>
      </c>
      <c r="B43" s="16" t="s">
        <v>35</v>
      </c>
      <c r="C43" s="16" t="s">
        <v>40</v>
      </c>
      <c r="D43" s="16" t="s">
        <v>41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8">
        <f t="shared" si="6"/>
        <v>0</v>
      </c>
      <c r="L43" s="18">
        <f t="shared" si="6"/>
        <v>0</v>
      </c>
      <c r="M43" s="18">
        <f t="shared" si="1"/>
        <v>0</v>
      </c>
      <c r="N43" s="19">
        <f t="shared" si="5"/>
        <v>0</v>
      </c>
      <c r="O43" s="19">
        <f t="shared" si="5"/>
        <v>0</v>
      </c>
      <c r="P43" s="20"/>
      <c r="Q43" s="19">
        <f t="shared" si="3"/>
        <v>0</v>
      </c>
      <c r="R43" s="21"/>
      <c r="S43" s="21"/>
      <c r="T43" s="18"/>
      <c r="U43" s="21"/>
      <c r="V43" s="21"/>
      <c r="W43" s="22"/>
      <c r="X43" s="21"/>
      <c r="Y43" s="21"/>
      <c r="Z43" s="18"/>
      <c r="AA43" s="18"/>
      <c r="AB43" s="18"/>
      <c r="AC43" s="18"/>
      <c r="AD43" s="21"/>
      <c r="AE43" s="21"/>
      <c r="AF43" s="21"/>
      <c r="AG43" s="18"/>
    </row>
    <row r="44" spans="1:33" ht="27">
      <c r="A44" s="15">
        <v>37</v>
      </c>
      <c r="B44" s="16" t="s">
        <v>35</v>
      </c>
      <c r="C44" s="16" t="s">
        <v>42</v>
      </c>
      <c r="D44" s="16" t="s">
        <v>43</v>
      </c>
      <c r="E44" s="17">
        <v>1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8">
        <f t="shared" si="6"/>
        <v>1</v>
      </c>
      <c r="L44" s="18">
        <f t="shared" si="6"/>
        <v>0</v>
      </c>
      <c r="M44" s="18">
        <f t="shared" si="1"/>
        <v>1</v>
      </c>
      <c r="N44" s="19">
        <f t="shared" si="5"/>
        <v>1</v>
      </c>
      <c r="O44" s="19">
        <f t="shared" si="5"/>
        <v>0</v>
      </c>
      <c r="P44" s="20"/>
      <c r="Q44" s="19">
        <f t="shared" si="3"/>
        <v>1</v>
      </c>
      <c r="R44" s="21"/>
      <c r="S44" s="21"/>
      <c r="T44" s="18"/>
      <c r="U44" s="21"/>
      <c r="V44" s="21"/>
      <c r="W44" s="22"/>
      <c r="X44" s="21"/>
      <c r="Y44" s="21"/>
      <c r="Z44" s="18"/>
      <c r="AA44" s="18"/>
      <c r="AB44" s="18"/>
      <c r="AC44" s="18"/>
      <c r="AD44" s="21"/>
      <c r="AE44" s="21"/>
      <c r="AF44" s="21"/>
      <c r="AG44" s="18"/>
    </row>
    <row r="45" spans="1:33">
      <c r="A45" s="15">
        <v>38</v>
      </c>
      <c r="B45" s="16" t="s">
        <v>44</v>
      </c>
      <c r="C45" s="16" t="s">
        <v>219</v>
      </c>
      <c r="D45" s="16" t="s">
        <v>45</v>
      </c>
      <c r="E45" s="17">
        <v>1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8">
        <f t="shared" si="6"/>
        <v>1</v>
      </c>
      <c r="L45" s="18">
        <f t="shared" si="6"/>
        <v>0</v>
      </c>
      <c r="M45" s="18">
        <f t="shared" si="1"/>
        <v>1</v>
      </c>
      <c r="N45" s="19">
        <f t="shared" si="5"/>
        <v>1</v>
      </c>
      <c r="O45" s="19">
        <f t="shared" si="5"/>
        <v>0</v>
      </c>
      <c r="P45" s="20"/>
      <c r="Q45" s="19">
        <f t="shared" si="3"/>
        <v>1</v>
      </c>
      <c r="R45" s="21"/>
      <c r="S45" s="21"/>
      <c r="T45" s="18"/>
      <c r="U45" s="21"/>
      <c r="V45" s="21"/>
      <c r="W45" s="22"/>
      <c r="X45" s="21"/>
      <c r="Y45" s="21"/>
      <c r="Z45" s="18"/>
      <c r="AA45" s="18"/>
      <c r="AB45" s="18"/>
      <c r="AC45" s="18"/>
      <c r="AD45" s="21"/>
      <c r="AE45" s="21"/>
      <c r="AF45" s="21"/>
      <c r="AG45" s="18"/>
    </row>
    <row r="46" spans="1:33">
      <c r="A46" s="15">
        <v>39</v>
      </c>
      <c r="B46" s="16" t="s">
        <v>44</v>
      </c>
      <c r="C46" s="16" t="s">
        <v>220</v>
      </c>
      <c r="D46" s="16" t="s">
        <v>47</v>
      </c>
      <c r="E46" s="17">
        <v>1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8">
        <f t="shared" si="6"/>
        <v>1</v>
      </c>
      <c r="L46" s="18">
        <f t="shared" si="6"/>
        <v>0</v>
      </c>
      <c r="M46" s="18">
        <f t="shared" si="1"/>
        <v>1</v>
      </c>
      <c r="N46" s="19">
        <f t="shared" si="5"/>
        <v>1</v>
      </c>
      <c r="O46" s="19">
        <f t="shared" si="5"/>
        <v>0</v>
      </c>
      <c r="P46" s="20"/>
      <c r="Q46" s="19">
        <f t="shared" si="3"/>
        <v>1</v>
      </c>
      <c r="R46" s="21"/>
      <c r="S46" s="21"/>
      <c r="T46" s="18"/>
      <c r="U46" s="21"/>
      <c r="V46" s="21"/>
      <c r="W46" s="22"/>
      <c r="X46" s="21"/>
      <c r="Y46" s="21"/>
      <c r="Z46" s="18"/>
      <c r="AA46" s="18"/>
      <c r="AB46" s="18"/>
      <c r="AC46" s="18"/>
      <c r="AD46" s="21"/>
      <c r="AE46" s="21"/>
      <c r="AF46" s="21"/>
      <c r="AG46" s="18"/>
    </row>
    <row r="47" spans="1:33">
      <c r="A47" s="15">
        <v>40</v>
      </c>
      <c r="B47" s="16" t="s">
        <v>44</v>
      </c>
      <c r="C47" s="16" t="s">
        <v>220</v>
      </c>
      <c r="D47" s="16" t="s">
        <v>48</v>
      </c>
      <c r="E47" s="17">
        <v>0</v>
      </c>
      <c r="F47" s="17">
        <v>0</v>
      </c>
      <c r="G47" s="17">
        <v>1</v>
      </c>
      <c r="H47" s="17">
        <v>0</v>
      </c>
      <c r="I47" s="17">
        <v>0</v>
      </c>
      <c r="J47" s="17">
        <v>0</v>
      </c>
      <c r="K47" s="18">
        <f t="shared" si="6"/>
        <v>1</v>
      </c>
      <c r="L47" s="18">
        <f t="shared" si="6"/>
        <v>0</v>
      </c>
      <c r="M47" s="18">
        <f t="shared" si="1"/>
        <v>1</v>
      </c>
      <c r="N47" s="19">
        <f t="shared" si="5"/>
        <v>1</v>
      </c>
      <c r="O47" s="19">
        <f t="shared" si="5"/>
        <v>0</v>
      </c>
      <c r="P47" s="20"/>
      <c r="Q47" s="19">
        <f t="shared" si="3"/>
        <v>1</v>
      </c>
      <c r="R47" s="21"/>
      <c r="S47" s="21"/>
      <c r="T47" s="18"/>
      <c r="U47" s="21"/>
      <c r="V47" s="21"/>
      <c r="W47" s="22"/>
      <c r="X47" s="21"/>
      <c r="Y47" s="21"/>
      <c r="Z47" s="18"/>
      <c r="AA47" s="18"/>
      <c r="AB47" s="18"/>
      <c r="AC47" s="18"/>
      <c r="AD47" s="21"/>
      <c r="AE47" s="21"/>
      <c r="AF47" s="21"/>
      <c r="AG47" s="18"/>
    </row>
    <row r="48" spans="1:33">
      <c r="A48" s="15">
        <v>41</v>
      </c>
      <c r="B48" s="16" t="s">
        <v>44</v>
      </c>
      <c r="C48" s="16" t="s">
        <v>221</v>
      </c>
      <c r="D48" s="16" t="s">
        <v>49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8">
        <f t="shared" si="6"/>
        <v>0</v>
      </c>
      <c r="L48" s="18">
        <f t="shared" si="6"/>
        <v>0</v>
      </c>
      <c r="M48" s="18">
        <f t="shared" si="1"/>
        <v>0</v>
      </c>
      <c r="N48" s="19">
        <f t="shared" si="5"/>
        <v>0</v>
      </c>
      <c r="O48" s="19">
        <f t="shared" si="5"/>
        <v>0</v>
      </c>
      <c r="P48" s="20"/>
      <c r="Q48" s="19">
        <f t="shared" si="3"/>
        <v>0</v>
      </c>
      <c r="R48" s="21"/>
      <c r="S48" s="21"/>
      <c r="T48" s="18"/>
      <c r="U48" s="21"/>
      <c r="V48" s="21"/>
      <c r="W48" s="22"/>
      <c r="X48" s="21"/>
      <c r="Y48" s="21"/>
      <c r="Z48" s="18"/>
      <c r="AA48" s="18"/>
      <c r="AB48" s="18"/>
      <c r="AC48" s="18"/>
      <c r="AD48" s="21"/>
      <c r="AE48" s="21"/>
      <c r="AF48" s="21"/>
      <c r="AG48" s="18"/>
    </row>
    <row r="49" spans="1:33">
      <c r="A49" s="15">
        <v>42</v>
      </c>
      <c r="B49" s="16" t="s">
        <v>44</v>
      </c>
      <c r="C49" s="16" t="s">
        <v>221</v>
      </c>
      <c r="D49" s="16" t="s">
        <v>93</v>
      </c>
      <c r="E49" s="17">
        <v>2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8">
        <f t="shared" si="6"/>
        <v>2</v>
      </c>
      <c r="L49" s="18">
        <f t="shared" si="6"/>
        <v>0</v>
      </c>
      <c r="M49" s="18">
        <f t="shared" si="1"/>
        <v>2</v>
      </c>
      <c r="N49" s="19">
        <f t="shared" si="5"/>
        <v>2</v>
      </c>
      <c r="O49" s="19">
        <f t="shared" si="5"/>
        <v>0</v>
      </c>
      <c r="P49" s="20"/>
      <c r="Q49" s="19">
        <f t="shared" si="3"/>
        <v>2</v>
      </c>
      <c r="R49" s="21"/>
      <c r="S49" s="21"/>
      <c r="T49" s="18"/>
      <c r="U49" s="21"/>
      <c r="V49" s="21"/>
      <c r="W49" s="22"/>
      <c r="X49" s="21"/>
      <c r="Y49" s="21"/>
      <c r="Z49" s="18"/>
      <c r="AA49" s="18"/>
      <c r="AB49" s="18"/>
      <c r="AC49" s="18"/>
      <c r="AD49" s="21"/>
      <c r="AE49" s="21"/>
      <c r="AF49" s="21"/>
      <c r="AG49" s="18"/>
    </row>
    <row r="50" spans="1:33">
      <c r="A50" s="15">
        <v>43</v>
      </c>
      <c r="B50" s="16" t="s">
        <v>44</v>
      </c>
      <c r="C50" s="16" t="s">
        <v>94</v>
      </c>
      <c r="D50" s="16" t="s">
        <v>95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8">
        <f t="shared" si="6"/>
        <v>0</v>
      </c>
      <c r="L50" s="18">
        <f t="shared" si="6"/>
        <v>0</v>
      </c>
      <c r="M50" s="18">
        <f t="shared" si="1"/>
        <v>0</v>
      </c>
      <c r="N50" s="19">
        <f t="shared" si="5"/>
        <v>0</v>
      </c>
      <c r="O50" s="19">
        <f t="shared" si="5"/>
        <v>0</v>
      </c>
      <c r="P50" s="20"/>
      <c r="Q50" s="19">
        <f t="shared" si="3"/>
        <v>0</v>
      </c>
      <c r="R50" s="21"/>
      <c r="S50" s="21"/>
      <c r="T50" s="18"/>
      <c r="U50" s="21"/>
      <c r="V50" s="21"/>
      <c r="W50" s="22"/>
      <c r="X50" s="21"/>
      <c r="Y50" s="21"/>
      <c r="Z50" s="18"/>
      <c r="AA50" s="18"/>
      <c r="AB50" s="18"/>
      <c r="AC50" s="18"/>
      <c r="AD50" s="21"/>
      <c r="AE50" s="21"/>
      <c r="AF50" s="21"/>
      <c r="AG50" s="18"/>
    </row>
    <row r="51" spans="1:33">
      <c r="A51" s="15">
        <v>44</v>
      </c>
      <c r="B51" s="16" t="s">
        <v>44</v>
      </c>
      <c r="C51" s="16" t="s">
        <v>94</v>
      </c>
      <c r="D51" s="16" t="s">
        <v>96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8">
        <f t="shared" si="6"/>
        <v>0</v>
      </c>
      <c r="L51" s="18">
        <f t="shared" si="6"/>
        <v>0</v>
      </c>
      <c r="M51" s="18">
        <f t="shared" si="1"/>
        <v>0</v>
      </c>
      <c r="N51" s="19">
        <f t="shared" si="5"/>
        <v>0</v>
      </c>
      <c r="O51" s="19">
        <f t="shared" si="5"/>
        <v>0</v>
      </c>
      <c r="P51" s="20"/>
      <c r="Q51" s="19">
        <f t="shared" si="3"/>
        <v>0</v>
      </c>
      <c r="R51" s="21"/>
      <c r="S51" s="21"/>
      <c r="T51" s="18"/>
      <c r="U51" s="21"/>
      <c r="V51" s="21"/>
      <c r="W51" s="22"/>
      <c r="X51" s="21"/>
      <c r="Y51" s="21"/>
      <c r="Z51" s="18"/>
      <c r="AA51" s="18"/>
      <c r="AB51" s="18"/>
      <c r="AC51" s="18"/>
      <c r="AD51" s="21"/>
      <c r="AE51" s="21"/>
      <c r="AF51" s="21"/>
      <c r="AG51" s="18"/>
    </row>
    <row r="52" spans="1:33">
      <c r="A52" s="15">
        <v>45</v>
      </c>
      <c r="B52" s="16" t="s">
        <v>44</v>
      </c>
      <c r="C52" s="16" t="s">
        <v>222</v>
      </c>
      <c r="D52" s="16" t="s">
        <v>46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8">
        <f t="shared" si="6"/>
        <v>0</v>
      </c>
      <c r="L52" s="18">
        <f t="shared" si="6"/>
        <v>0</v>
      </c>
      <c r="M52" s="18">
        <f t="shared" si="1"/>
        <v>0</v>
      </c>
      <c r="N52" s="19">
        <f t="shared" si="5"/>
        <v>0</v>
      </c>
      <c r="O52" s="19">
        <f t="shared" si="5"/>
        <v>0</v>
      </c>
      <c r="P52" s="20"/>
      <c r="Q52" s="19">
        <f t="shared" si="3"/>
        <v>0</v>
      </c>
      <c r="R52" s="21"/>
      <c r="S52" s="21"/>
      <c r="T52" s="18"/>
      <c r="U52" s="21"/>
      <c r="V52" s="21"/>
      <c r="W52" s="22"/>
      <c r="X52" s="21"/>
      <c r="Y52" s="21"/>
      <c r="Z52" s="18"/>
      <c r="AA52" s="18"/>
      <c r="AB52" s="18"/>
      <c r="AC52" s="18"/>
      <c r="AD52" s="21"/>
      <c r="AE52" s="21"/>
      <c r="AF52" s="21"/>
      <c r="AG52" s="18"/>
    </row>
    <row r="53" spans="1:33">
      <c r="A53" s="15">
        <v>46</v>
      </c>
      <c r="B53" s="16" t="s">
        <v>57</v>
      </c>
      <c r="C53" s="16" t="s">
        <v>58</v>
      </c>
      <c r="D53" s="16" t="s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8">
        <f t="shared" si="6"/>
        <v>0</v>
      </c>
      <c r="L53" s="18">
        <f t="shared" si="6"/>
        <v>0</v>
      </c>
      <c r="M53" s="18">
        <f t="shared" si="1"/>
        <v>0</v>
      </c>
      <c r="N53" s="19">
        <f t="shared" si="5"/>
        <v>0</v>
      </c>
      <c r="O53" s="19">
        <f t="shared" si="5"/>
        <v>0</v>
      </c>
      <c r="P53" s="20"/>
      <c r="Q53" s="19">
        <f t="shared" si="3"/>
        <v>0</v>
      </c>
      <c r="R53" s="21"/>
      <c r="S53" s="21"/>
      <c r="T53" s="18"/>
      <c r="U53" s="21"/>
      <c r="V53" s="21"/>
      <c r="W53" s="22"/>
      <c r="X53" s="21"/>
      <c r="Y53" s="21"/>
      <c r="Z53" s="18"/>
      <c r="AA53" s="18"/>
      <c r="AB53" s="18"/>
      <c r="AC53" s="18"/>
      <c r="AD53" s="21"/>
      <c r="AE53" s="21"/>
      <c r="AF53" s="21"/>
      <c r="AG53" s="18"/>
    </row>
    <row r="54" spans="1:33">
      <c r="A54" s="15">
        <v>47</v>
      </c>
      <c r="B54" s="16" t="s">
        <v>57</v>
      </c>
      <c r="C54" s="16" t="s">
        <v>58</v>
      </c>
      <c r="D54" s="16" t="s">
        <v>59</v>
      </c>
      <c r="E54" s="17">
        <v>0</v>
      </c>
      <c r="F54" s="17">
        <v>0</v>
      </c>
      <c r="G54" s="17">
        <v>1</v>
      </c>
      <c r="H54" s="17">
        <v>0</v>
      </c>
      <c r="I54" s="17">
        <v>0</v>
      </c>
      <c r="J54" s="17">
        <v>0</v>
      </c>
      <c r="K54" s="18">
        <f t="shared" si="6"/>
        <v>1</v>
      </c>
      <c r="L54" s="18">
        <f t="shared" si="6"/>
        <v>0</v>
      </c>
      <c r="M54" s="18">
        <f t="shared" si="1"/>
        <v>1</v>
      </c>
      <c r="N54" s="19">
        <f t="shared" si="5"/>
        <v>1</v>
      </c>
      <c r="O54" s="19">
        <f t="shared" si="5"/>
        <v>0</v>
      </c>
      <c r="P54" s="20"/>
      <c r="Q54" s="19">
        <f t="shared" si="3"/>
        <v>1</v>
      </c>
      <c r="R54" s="21"/>
      <c r="S54" s="21"/>
      <c r="T54" s="18"/>
      <c r="U54" s="21"/>
      <c r="V54" s="21"/>
      <c r="W54" s="22"/>
      <c r="X54" s="21"/>
      <c r="Y54" s="21"/>
      <c r="Z54" s="18"/>
      <c r="AA54" s="18"/>
      <c r="AB54" s="18"/>
      <c r="AC54" s="18"/>
      <c r="AD54" s="21"/>
      <c r="AE54" s="21"/>
      <c r="AF54" s="21"/>
      <c r="AG54" s="18"/>
    </row>
    <row r="55" spans="1:33">
      <c r="A55" s="15">
        <v>48</v>
      </c>
      <c r="B55" s="16" t="s">
        <v>57</v>
      </c>
      <c r="C55" s="16" t="s">
        <v>223</v>
      </c>
      <c r="D55" s="16" t="s">
        <v>60</v>
      </c>
      <c r="E55" s="17">
        <v>1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8">
        <f t="shared" si="6"/>
        <v>1</v>
      </c>
      <c r="L55" s="18">
        <f t="shared" si="6"/>
        <v>0</v>
      </c>
      <c r="M55" s="18">
        <f t="shared" si="1"/>
        <v>1</v>
      </c>
      <c r="N55" s="19">
        <f t="shared" si="5"/>
        <v>1</v>
      </c>
      <c r="O55" s="19">
        <f t="shared" si="5"/>
        <v>0</v>
      </c>
      <c r="P55" s="20"/>
      <c r="Q55" s="19">
        <f t="shared" si="3"/>
        <v>1</v>
      </c>
      <c r="R55" s="21"/>
      <c r="S55" s="21"/>
      <c r="T55" s="18"/>
      <c r="U55" s="21"/>
      <c r="V55" s="21"/>
      <c r="W55" s="22"/>
      <c r="X55" s="21"/>
      <c r="Y55" s="21"/>
      <c r="Z55" s="18"/>
      <c r="AA55" s="18"/>
      <c r="AB55" s="18"/>
      <c r="AC55" s="18"/>
      <c r="AD55" s="21"/>
      <c r="AE55" s="21"/>
      <c r="AF55" s="21"/>
      <c r="AG55" s="18"/>
    </row>
    <row r="56" spans="1:33">
      <c r="A56" s="15">
        <v>49</v>
      </c>
      <c r="B56" s="16" t="s">
        <v>57</v>
      </c>
      <c r="C56" s="16" t="s">
        <v>61</v>
      </c>
      <c r="D56" s="16" t="s">
        <v>62</v>
      </c>
      <c r="E56" s="17">
        <v>0</v>
      </c>
      <c r="F56" s="17">
        <v>0</v>
      </c>
      <c r="G56" s="17">
        <v>1</v>
      </c>
      <c r="H56" s="17">
        <v>0</v>
      </c>
      <c r="I56" s="17">
        <v>0</v>
      </c>
      <c r="J56" s="17">
        <v>0</v>
      </c>
      <c r="K56" s="18">
        <f t="shared" si="6"/>
        <v>1</v>
      </c>
      <c r="L56" s="18">
        <f t="shared" si="6"/>
        <v>0</v>
      </c>
      <c r="M56" s="18">
        <f t="shared" si="1"/>
        <v>1</v>
      </c>
      <c r="N56" s="19">
        <f t="shared" si="5"/>
        <v>1</v>
      </c>
      <c r="O56" s="19">
        <f t="shared" si="5"/>
        <v>0</v>
      </c>
      <c r="P56" s="20"/>
      <c r="Q56" s="19">
        <f t="shared" si="3"/>
        <v>1</v>
      </c>
      <c r="R56" s="21"/>
      <c r="S56" s="21"/>
      <c r="T56" s="18"/>
      <c r="U56" s="21"/>
      <c r="V56" s="21"/>
      <c r="W56" s="22"/>
      <c r="X56" s="21"/>
      <c r="Y56" s="21"/>
      <c r="Z56" s="18"/>
      <c r="AA56" s="18"/>
      <c r="AB56" s="18"/>
      <c r="AC56" s="18"/>
      <c r="AD56" s="21"/>
      <c r="AE56" s="21"/>
      <c r="AF56" s="21"/>
      <c r="AG56" s="18"/>
    </row>
    <row r="57" spans="1:33">
      <c r="A57" s="15">
        <v>50</v>
      </c>
      <c r="B57" s="16" t="s">
        <v>57</v>
      </c>
      <c r="C57" s="16" t="s">
        <v>224</v>
      </c>
      <c r="D57" s="16" t="s">
        <v>80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8">
        <f t="shared" si="6"/>
        <v>0</v>
      </c>
      <c r="L57" s="18">
        <f t="shared" si="6"/>
        <v>0</v>
      </c>
      <c r="M57" s="18">
        <f t="shared" si="1"/>
        <v>0</v>
      </c>
      <c r="N57" s="19">
        <f t="shared" si="5"/>
        <v>0</v>
      </c>
      <c r="O57" s="19">
        <f t="shared" si="5"/>
        <v>0</v>
      </c>
      <c r="P57" s="20"/>
      <c r="Q57" s="19">
        <f t="shared" si="3"/>
        <v>0</v>
      </c>
      <c r="R57" s="21"/>
      <c r="S57" s="21"/>
      <c r="T57" s="18"/>
      <c r="U57" s="21"/>
      <c r="V57" s="21"/>
      <c r="W57" s="22"/>
      <c r="X57" s="21"/>
      <c r="Y57" s="21"/>
      <c r="Z57" s="18"/>
      <c r="AA57" s="18"/>
      <c r="AB57" s="18"/>
      <c r="AC57" s="18"/>
      <c r="AD57" s="21"/>
      <c r="AE57" s="21"/>
      <c r="AF57" s="21"/>
      <c r="AG57" s="18"/>
    </row>
    <row r="58" spans="1:33">
      <c r="A58" s="15">
        <v>51</v>
      </c>
      <c r="B58" s="16" t="s">
        <v>63</v>
      </c>
      <c r="C58" s="16" t="s">
        <v>64</v>
      </c>
      <c r="D58" s="16" t="s">
        <v>65</v>
      </c>
      <c r="E58" s="17">
        <v>2</v>
      </c>
      <c r="F58" s="17">
        <v>1</v>
      </c>
      <c r="G58" s="17">
        <v>0</v>
      </c>
      <c r="H58" s="17">
        <v>0</v>
      </c>
      <c r="I58" s="17">
        <v>0</v>
      </c>
      <c r="J58" s="17">
        <v>0</v>
      </c>
      <c r="K58" s="18">
        <f t="shared" si="6"/>
        <v>2</v>
      </c>
      <c r="L58" s="18">
        <f t="shared" si="6"/>
        <v>1</v>
      </c>
      <c r="M58" s="18">
        <f t="shared" si="1"/>
        <v>3</v>
      </c>
      <c r="N58" s="19">
        <f t="shared" si="5"/>
        <v>2</v>
      </c>
      <c r="O58" s="19">
        <f t="shared" si="5"/>
        <v>1</v>
      </c>
      <c r="P58" s="20"/>
      <c r="Q58" s="19">
        <f t="shared" si="3"/>
        <v>3</v>
      </c>
      <c r="R58" s="21"/>
      <c r="S58" s="21"/>
      <c r="T58" s="18"/>
      <c r="U58" s="21"/>
      <c r="V58" s="21"/>
      <c r="W58" s="22"/>
      <c r="X58" s="21"/>
      <c r="Y58" s="21"/>
      <c r="Z58" s="18"/>
      <c r="AA58" s="18"/>
      <c r="AB58" s="18"/>
      <c r="AC58" s="18"/>
      <c r="AD58" s="21"/>
      <c r="AE58" s="21"/>
      <c r="AF58" s="21"/>
      <c r="AG58" s="18"/>
    </row>
    <row r="59" spans="1:33">
      <c r="A59" s="15">
        <v>52</v>
      </c>
      <c r="B59" s="16" t="s">
        <v>63</v>
      </c>
      <c r="C59" s="16" t="s">
        <v>225</v>
      </c>
      <c r="D59" s="16" t="s">
        <v>66</v>
      </c>
      <c r="E59" s="17">
        <v>2</v>
      </c>
      <c r="F59" s="17">
        <v>0</v>
      </c>
      <c r="G59" s="17">
        <v>2</v>
      </c>
      <c r="H59" s="17">
        <v>0</v>
      </c>
      <c r="I59" s="17">
        <v>0</v>
      </c>
      <c r="J59" s="17">
        <v>0</v>
      </c>
      <c r="K59" s="18">
        <f t="shared" si="6"/>
        <v>4</v>
      </c>
      <c r="L59" s="18">
        <f t="shared" si="6"/>
        <v>0</v>
      </c>
      <c r="M59" s="18">
        <f t="shared" si="1"/>
        <v>4</v>
      </c>
      <c r="N59" s="19">
        <f t="shared" si="5"/>
        <v>4</v>
      </c>
      <c r="O59" s="19">
        <f t="shared" si="5"/>
        <v>0</v>
      </c>
      <c r="P59" s="20"/>
      <c r="Q59" s="19">
        <f t="shared" si="3"/>
        <v>4</v>
      </c>
      <c r="R59" s="21"/>
      <c r="S59" s="21"/>
      <c r="T59" s="18"/>
      <c r="U59" s="21"/>
      <c r="V59" s="21"/>
      <c r="W59" s="22"/>
      <c r="X59" s="21"/>
      <c r="Y59" s="21"/>
      <c r="Z59" s="18"/>
      <c r="AA59" s="18"/>
      <c r="AB59" s="18"/>
      <c r="AC59" s="18"/>
      <c r="AD59" s="21"/>
      <c r="AE59" s="21"/>
      <c r="AF59" s="21"/>
      <c r="AG59" s="18"/>
    </row>
    <row r="60" spans="1:33">
      <c r="A60" s="15">
        <v>53</v>
      </c>
      <c r="B60" s="16" t="s">
        <v>63</v>
      </c>
      <c r="C60" s="16" t="s">
        <v>226</v>
      </c>
      <c r="D60" s="16" t="s">
        <v>67</v>
      </c>
      <c r="E60" s="17">
        <v>0</v>
      </c>
      <c r="F60" s="17">
        <v>0</v>
      </c>
      <c r="G60" s="17">
        <v>1</v>
      </c>
      <c r="H60" s="17">
        <v>0</v>
      </c>
      <c r="I60" s="17">
        <v>0</v>
      </c>
      <c r="J60" s="17">
        <v>0</v>
      </c>
      <c r="K60" s="18">
        <f t="shared" si="6"/>
        <v>1</v>
      </c>
      <c r="L60" s="18">
        <f t="shared" si="6"/>
        <v>0</v>
      </c>
      <c r="M60" s="18">
        <f t="shared" si="1"/>
        <v>1</v>
      </c>
      <c r="N60" s="19">
        <f t="shared" si="5"/>
        <v>1</v>
      </c>
      <c r="O60" s="19">
        <f t="shared" si="5"/>
        <v>0</v>
      </c>
      <c r="P60" s="20"/>
      <c r="Q60" s="19">
        <f t="shared" si="3"/>
        <v>1</v>
      </c>
      <c r="R60" s="21"/>
      <c r="S60" s="21"/>
      <c r="T60" s="18"/>
      <c r="U60" s="21"/>
      <c r="V60" s="21"/>
      <c r="W60" s="22"/>
      <c r="X60" s="21"/>
      <c r="Y60" s="21"/>
      <c r="Z60" s="18"/>
      <c r="AA60" s="18"/>
      <c r="AB60" s="18"/>
      <c r="AC60" s="18"/>
      <c r="AD60" s="21"/>
      <c r="AE60" s="21"/>
      <c r="AF60" s="21"/>
      <c r="AG60" s="18"/>
    </row>
    <row r="61" spans="1:33">
      <c r="A61" s="15">
        <v>54</v>
      </c>
      <c r="B61" s="16" t="s">
        <v>63</v>
      </c>
      <c r="C61" s="16" t="s">
        <v>227</v>
      </c>
      <c r="D61" s="16" t="s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8">
        <f t="shared" si="6"/>
        <v>0</v>
      </c>
      <c r="L61" s="18">
        <f t="shared" si="6"/>
        <v>0</v>
      </c>
      <c r="M61" s="18">
        <f t="shared" si="1"/>
        <v>0</v>
      </c>
      <c r="N61" s="19">
        <f t="shared" si="5"/>
        <v>0</v>
      </c>
      <c r="O61" s="19">
        <f t="shared" si="5"/>
        <v>0</v>
      </c>
      <c r="P61" s="20"/>
      <c r="Q61" s="19">
        <f t="shared" si="3"/>
        <v>0</v>
      </c>
      <c r="R61" s="21"/>
      <c r="S61" s="21"/>
      <c r="T61" s="18"/>
      <c r="U61" s="21"/>
      <c r="V61" s="21"/>
      <c r="W61" s="22"/>
      <c r="X61" s="21"/>
      <c r="Y61" s="21"/>
      <c r="Z61" s="18"/>
      <c r="AA61" s="18"/>
      <c r="AB61" s="18"/>
      <c r="AC61" s="18"/>
      <c r="AD61" s="21"/>
      <c r="AE61" s="21"/>
      <c r="AF61" s="21"/>
      <c r="AG61" s="18"/>
    </row>
    <row r="62" spans="1:33">
      <c r="A62" s="15">
        <v>55</v>
      </c>
      <c r="B62" s="16" t="s">
        <v>63</v>
      </c>
      <c r="C62" s="16" t="s">
        <v>68</v>
      </c>
      <c r="D62" s="16" t="s">
        <v>69</v>
      </c>
      <c r="E62" s="17">
        <v>1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8">
        <f t="shared" si="6"/>
        <v>1</v>
      </c>
      <c r="L62" s="18">
        <f t="shared" si="6"/>
        <v>0</v>
      </c>
      <c r="M62" s="18">
        <f t="shared" si="1"/>
        <v>1</v>
      </c>
      <c r="N62" s="19">
        <f t="shared" si="5"/>
        <v>1</v>
      </c>
      <c r="O62" s="19">
        <f t="shared" si="5"/>
        <v>0</v>
      </c>
      <c r="P62" s="20"/>
      <c r="Q62" s="19">
        <f t="shared" si="3"/>
        <v>1</v>
      </c>
      <c r="R62" s="21"/>
      <c r="S62" s="21"/>
      <c r="T62" s="18"/>
      <c r="U62" s="21"/>
      <c r="V62" s="21"/>
      <c r="W62" s="22"/>
      <c r="X62" s="21"/>
      <c r="Y62" s="21"/>
      <c r="Z62" s="18"/>
      <c r="AA62" s="18"/>
      <c r="AB62" s="18"/>
      <c r="AC62" s="18"/>
      <c r="AD62" s="21"/>
      <c r="AE62" s="21"/>
      <c r="AF62" s="21"/>
      <c r="AG62" s="18"/>
    </row>
    <row r="63" spans="1:33">
      <c r="A63" s="15">
        <v>56</v>
      </c>
      <c r="B63" s="16" t="s">
        <v>63</v>
      </c>
      <c r="C63" s="16" t="s">
        <v>228</v>
      </c>
      <c r="D63" s="16" t="s">
        <v>70</v>
      </c>
      <c r="E63" s="17">
        <v>0</v>
      </c>
      <c r="F63" s="17">
        <v>0</v>
      </c>
      <c r="G63" s="17">
        <v>2</v>
      </c>
      <c r="H63" s="17">
        <v>0</v>
      </c>
      <c r="I63" s="17">
        <v>0</v>
      </c>
      <c r="J63" s="17">
        <v>0</v>
      </c>
      <c r="K63" s="18">
        <f t="shared" si="6"/>
        <v>2</v>
      </c>
      <c r="L63" s="18">
        <f t="shared" si="6"/>
        <v>0</v>
      </c>
      <c r="M63" s="18">
        <f t="shared" si="1"/>
        <v>2</v>
      </c>
      <c r="N63" s="19">
        <f t="shared" si="5"/>
        <v>2</v>
      </c>
      <c r="O63" s="19">
        <f t="shared" si="5"/>
        <v>0</v>
      </c>
      <c r="P63" s="20"/>
      <c r="Q63" s="19">
        <f t="shared" si="3"/>
        <v>2</v>
      </c>
      <c r="R63" s="21"/>
      <c r="S63" s="21"/>
      <c r="T63" s="18"/>
      <c r="U63" s="21"/>
      <c r="V63" s="21"/>
      <c r="W63" s="22"/>
      <c r="X63" s="21"/>
      <c r="Y63" s="21"/>
      <c r="Z63" s="18"/>
      <c r="AA63" s="18"/>
      <c r="AB63" s="18"/>
      <c r="AC63" s="18"/>
      <c r="AD63" s="21"/>
      <c r="AE63" s="21"/>
      <c r="AF63" s="21"/>
      <c r="AG63" s="18"/>
    </row>
    <row r="64" spans="1:33">
      <c r="A64" s="15">
        <v>57</v>
      </c>
      <c r="B64" s="16" t="s">
        <v>63</v>
      </c>
      <c r="C64" s="16" t="s">
        <v>229</v>
      </c>
      <c r="D64" s="16" t="s">
        <v>71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8">
        <f t="shared" si="6"/>
        <v>0</v>
      </c>
      <c r="L64" s="18">
        <f t="shared" si="6"/>
        <v>0</v>
      </c>
      <c r="M64" s="18">
        <f t="shared" si="1"/>
        <v>0</v>
      </c>
      <c r="N64" s="19">
        <f t="shared" si="5"/>
        <v>0</v>
      </c>
      <c r="O64" s="19">
        <f t="shared" si="5"/>
        <v>0</v>
      </c>
      <c r="P64" s="20"/>
      <c r="Q64" s="19">
        <f t="shared" si="3"/>
        <v>0</v>
      </c>
      <c r="R64" s="21"/>
      <c r="S64" s="21"/>
      <c r="T64" s="18"/>
      <c r="U64" s="21"/>
      <c r="V64" s="21"/>
      <c r="W64" s="22"/>
      <c r="X64" s="21"/>
      <c r="Y64" s="21"/>
      <c r="Z64" s="18"/>
      <c r="AA64" s="18"/>
      <c r="AB64" s="18"/>
      <c r="AC64" s="18"/>
      <c r="AD64" s="21"/>
      <c r="AE64" s="21"/>
      <c r="AF64" s="21"/>
      <c r="AG64" s="18"/>
    </row>
    <row r="65" spans="1:33">
      <c r="A65" s="15">
        <v>58</v>
      </c>
      <c r="B65" s="16" t="s">
        <v>63</v>
      </c>
      <c r="C65" s="16" t="s">
        <v>229</v>
      </c>
      <c r="D65" s="16" t="s">
        <v>97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8">
        <f t="shared" si="6"/>
        <v>0</v>
      </c>
      <c r="L65" s="18">
        <f t="shared" si="6"/>
        <v>0</v>
      </c>
      <c r="M65" s="18">
        <f t="shared" si="1"/>
        <v>0</v>
      </c>
      <c r="N65" s="19">
        <f t="shared" si="5"/>
        <v>0</v>
      </c>
      <c r="O65" s="19">
        <f t="shared" si="5"/>
        <v>0</v>
      </c>
      <c r="P65" s="20"/>
      <c r="Q65" s="19">
        <f t="shared" si="3"/>
        <v>0</v>
      </c>
      <c r="R65" s="21"/>
      <c r="S65" s="21"/>
      <c r="T65" s="18"/>
      <c r="U65" s="21"/>
      <c r="V65" s="21"/>
      <c r="W65" s="22"/>
      <c r="X65" s="21"/>
      <c r="Y65" s="21"/>
      <c r="Z65" s="18"/>
      <c r="AA65" s="18"/>
      <c r="AB65" s="18"/>
      <c r="AC65" s="18"/>
      <c r="AD65" s="21"/>
      <c r="AE65" s="21"/>
      <c r="AF65" s="21"/>
      <c r="AG65" s="18"/>
    </row>
    <row r="66" spans="1:33">
      <c r="A66" s="15">
        <v>59</v>
      </c>
      <c r="B66" s="16" t="s">
        <v>50</v>
      </c>
      <c r="C66" s="23" t="s">
        <v>102</v>
      </c>
      <c r="D66" s="23" t="s">
        <v>103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8">
        <f t="shared" si="6"/>
        <v>0</v>
      </c>
      <c r="L66" s="18">
        <f t="shared" si="6"/>
        <v>0</v>
      </c>
      <c r="M66" s="18">
        <f t="shared" si="1"/>
        <v>0</v>
      </c>
      <c r="N66" s="19">
        <f>(MIN(ROUNDDOWN(P66*20%,0),(K66+AA66)))-AG66</f>
        <v>1</v>
      </c>
      <c r="O66" s="19">
        <f>L66+AB66</f>
        <v>1</v>
      </c>
      <c r="P66" s="20">
        <v>31</v>
      </c>
      <c r="Q66" s="19">
        <f>SUM(N66:O66)</f>
        <v>2</v>
      </c>
      <c r="R66" s="21">
        <v>2</v>
      </c>
      <c r="S66" s="21">
        <v>2</v>
      </c>
      <c r="T66" s="18">
        <f>R66-S66</f>
        <v>0</v>
      </c>
      <c r="U66" s="21">
        <v>1</v>
      </c>
      <c r="V66" s="21">
        <v>0</v>
      </c>
      <c r="W66" s="22">
        <f>U66-V66</f>
        <v>1</v>
      </c>
      <c r="X66" s="21">
        <v>1</v>
      </c>
      <c r="Y66" s="21">
        <v>0</v>
      </c>
      <c r="Z66" s="18">
        <f>X66-Y66</f>
        <v>1</v>
      </c>
      <c r="AA66" s="18">
        <f>SUM(T66,W66)</f>
        <v>1</v>
      </c>
      <c r="AB66" s="18">
        <f>SUM(Z66)</f>
        <v>1</v>
      </c>
      <c r="AC66" s="18">
        <f>SUM(AA66:AB66)</f>
        <v>2</v>
      </c>
      <c r="AD66" s="21">
        <v>0</v>
      </c>
      <c r="AE66" s="21">
        <v>0</v>
      </c>
      <c r="AF66" s="21">
        <v>0</v>
      </c>
      <c r="AG66" s="18">
        <f>SUM(AD66:AF66)</f>
        <v>0</v>
      </c>
    </row>
    <row r="67" spans="1:33">
      <c r="A67" s="15">
        <v>60</v>
      </c>
      <c r="B67" s="16" t="s">
        <v>50</v>
      </c>
      <c r="C67" s="16" t="s">
        <v>51</v>
      </c>
      <c r="D67" s="16" t="s">
        <v>52</v>
      </c>
      <c r="E67" s="17">
        <v>1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8">
        <f t="shared" si="6"/>
        <v>1</v>
      </c>
      <c r="L67" s="18">
        <f t="shared" si="6"/>
        <v>0</v>
      </c>
      <c r="M67" s="18">
        <f t="shared" si="1"/>
        <v>1</v>
      </c>
      <c r="N67" s="19">
        <f t="shared" ref="N67:N70" si="7">(MIN(ROUNDDOWN(P67*20%,0),(K67+AA67)))-AG67</f>
        <v>3</v>
      </c>
      <c r="O67" s="19">
        <f t="shared" ref="O67:O70" si="8">L67+AB67</f>
        <v>0</v>
      </c>
      <c r="P67" s="20">
        <v>31</v>
      </c>
      <c r="Q67" s="19">
        <f t="shared" ref="Q67:Q70" si="9">SUM(N67:O67)</f>
        <v>3</v>
      </c>
      <c r="R67" s="21">
        <v>5</v>
      </c>
      <c r="S67" s="21">
        <v>2</v>
      </c>
      <c r="T67" s="18">
        <f>R67-S67</f>
        <v>3</v>
      </c>
      <c r="U67" s="21">
        <v>2</v>
      </c>
      <c r="V67" s="21">
        <v>0</v>
      </c>
      <c r="W67" s="22">
        <f t="shared" ref="W67:W70" si="10">U67-V67</f>
        <v>2</v>
      </c>
      <c r="X67" s="21">
        <v>0</v>
      </c>
      <c r="Y67" s="21">
        <v>0</v>
      </c>
      <c r="Z67" s="18">
        <f t="shared" ref="Z67:Z70" si="11">X67-Y67</f>
        <v>0</v>
      </c>
      <c r="AA67" s="18">
        <f t="shared" ref="AA67:AA70" si="12">SUM(T67,W67)</f>
        <v>5</v>
      </c>
      <c r="AB67" s="18">
        <f t="shared" ref="AB67:AB70" si="13">SUM(Z67)</f>
        <v>0</v>
      </c>
      <c r="AC67" s="18">
        <f t="shared" ref="AC67:AC70" si="14">SUM(AA67:AB67)</f>
        <v>5</v>
      </c>
      <c r="AD67" s="21">
        <v>3</v>
      </c>
      <c r="AE67" s="21">
        <v>0</v>
      </c>
      <c r="AF67" s="21">
        <v>0</v>
      </c>
      <c r="AG67" s="18">
        <f t="shared" ref="AG67:AG70" si="15">SUM(AD67:AF67)</f>
        <v>3</v>
      </c>
    </row>
    <row r="68" spans="1:33">
      <c r="A68" s="15">
        <v>61</v>
      </c>
      <c r="B68" s="16" t="s">
        <v>50</v>
      </c>
      <c r="C68" s="16" t="s">
        <v>53</v>
      </c>
      <c r="D68" s="16" t="s">
        <v>54</v>
      </c>
      <c r="E68" s="17">
        <v>1</v>
      </c>
      <c r="F68" s="17">
        <v>1</v>
      </c>
      <c r="G68" s="17">
        <v>0</v>
      </c>
      <c r="H68" s="17">
        <v>0</v>
      </c>
      <c r="I68" s="17">
        <v>0</v>
      </c>
      <c r="J68" s="17">
        <v>0</v>
      </c>
      <c r="K68" s="18">
        <f t="shared" si="6"/>
        <v>1</v>
      </c>
      <c r="L68" s="18">
        <f t="shared" si="6"/>
        <v>1</v>
      </c>
      <c r="M68" s="18">
        <f t="shared" si="1"/>
        <v>2</v>
      </c>
      <c r="N68" s="19">
        <f t="shared" si="7"/>
        <v>0</v>
      </c>
      <c r="O68" s="19">
        <f t="shared" si="8"/>
        <v>1</v>
      </c>
      <c r="P68" s="20">
        <v>31</v>
      </c>
      <c r="Q68" s="19">
        <f t="shared" si="9"/>
        <v>1</v>
      </c>
      <c r="R68" s="21">
        <v>0</v>
      </c>
      <c r="S68" s="21">
        <v>0</v>
      </c>
      <c r="T68" s="18">
        <f>R68-S68</f>
        <v>0</v>
      </c>
      <c r="U68" s="21">
        <v>2</v>
      </c>
      <c r="V68" s="21">
        <v>1</v>
      </c>
      <c r="W68" s="22">
        <f t="shared" si="10"/>
        <v>1</v>
      </c>
      <c r="X68" s="21">
        <v>0</v>
      </c>
      <c r="Y68" s="21">
        <v>0</v>
      </c>
      <c r="Z68" s="18">
        <f t="shared" si="11"/>
        <v>0</v>
      </c>
      <c r="AA68" s="18">
        <f t="shared" si="12"/>
        <v>1</v>
      </c>
      <c r="AB68" s="18">
        <f t="shared" si="13"/>
        <v>0</v>
      </c>
      <c r="AC68" s="18">
        <f t="shared" si="14"/>
        <v>1</v>
      </c>
      <c r="AD68" s="21">
        <v>0</v>
      </c>
      <c r="AE68" s="21">
        <v>2</v>
      </c>
      <c r="AF68" s="21">
        <v>0</v>
      </c>
      <c r="AG68" s="18">
        <f t="shared" si="15"/>
        <v>2</v>
      </c>
    </row>
    <row r="69" spans="1:33">
      <c r="A69" s="15">
        <v>62</v>
      </c>
      <c r="B69" s="16" t="s">
        <v>50</v>
      </c>
      <c r="C69" s="16" t="s">
        <v>55</v>
      </c>
      <c r="D69" s="16" t="s">
        <v>56</v>
      </c>
      <c r="E69" s="17">
        <v>0</v>
      </c>
      <c r="F69" s="17">
        <v>0</v>
      </c>
      <c r="G69" s="17">
        <v>1</v>
      </c>
      <c r="H69" s="17">
        <v>0</v>
      </c>
      <c r="I69" s="17">
        <v>0</v>
      </c>
      <c r="J69" s="17">
        <v>0</v>
      </c>
      <c r="K69" s="18">
        <f t="shared" si="6"/>
        <v>1</v>
      </c>
      <c r="L69" s="18">
        <f t="shared" si="6"/>
        <v>0</v>
      </c>
      <c r="M69" s="18">
        <f t="shared" si="1"/>
        <v>1</v>
      </c>
      <c r="N69" s="19">
        <f t="shared" si="7"/>
        <v>2</v>
      </c>
      <c r="O69" s="19">
        <f t="shared" si="8"/>
        <v>0</v>
      </c>
      <c r="P69" s="20">
        <v>24</v>
      </c>
      <c r="Q69" s="19">
        <f t="shared" si="9"/>
        <v>2</v>
      </c>
      <c r="R69" s="21">
        <v>3</v>
      </c>
      <c r="S69" s="21">
        <v>0</v>
      </c>
      <c r="T69" s="18">
        <f>R69-S69</f>
        <v>3</v>
      </c>
      <c r="U69" s="21">
        <v>3</v>
      </c>
      <c r="V69" s="21">
        <v>0</v>
      </c>
      <c r="W69" s="22">
        <f t="shared" si="10"/>
        <v>3</v>
      </c>
      <c r="X69" s="21">
        <v>0</v>
      </c>
      <c r="Y69" s="21">
        <v>0</v>
      </c>
      <c r="Z69" s="18">
        <f t="shared" si="11"/>
        <v>0</v>
      </c>
      <c r="AA69" s="18">
        <f t="shared" si="12"/>
        <v>6</v>
      </c>
      <c r="AB69" s="18">
        <f t="shared" si="13"/>
        <v>0</v>
      </c>
      <c r="AC69" s="18">
        <f t="shared" si="14"/>
        <v>6</v>
      </c>
      <c r="AD69" s="21">
        <v>2</v>
      </c>
      <c r="AE69" s="21">
        <v>0</v>
      </c>
      <c r="AF69" s="21">
        <v>0</v>
      </c>
      <c r="AG69" s="18">
        <f t="shared" si="15"/>
        <v>2</v>
      </c>
    </row>
    <row r="70" spans="1:33">
      <c r="A70" s="15">
        <v>63</v>
      </c>
      <c r="B70" s="16" t="s">
        <v>50</v>
      </c>
      <c r="C70" s="16" t="s">
        <v>86</v>
      </c>
      <c r="D70" s="16" t="s">
        <v>85</v>
      </c>
      <c r="E70" s="17">
        <v>0</v>
      </c>
      <c r="F70" s="17">
        <v>0</v>
      </c>
      <c r="G70" s="17">
        <v>1</v>
      </c>
      <c r="H70" s="17">
        <v>0</v>
      </c>
      <c r="I70" s="17">
        <v>0</v>
      </c>
      <c r="J70" s="17">
        <v>0</v>
      </c>
      <c r="K70" s="18">
        <f t="shared" si="6"/>
        <v>1</v>
      </c>
      <c r="L70" s="18">
        <f t="shared" si="6"/>
        <v>0</v>
      </c>
      <c r="M70" s="18">
        <f t="shared" si="1"/>
        <v>1</v>
      </c>
      <c r="N70" s="19">
        <f t="shared" si="7"/>
        <v>1</v>
      </c>
      <c r="O70" s="19">
        <f t="shared" si="8"/>
        <v>0</v>
      </c>
      <c r="P70" s="20">
        <v>27</v>
      </c>
      <c r="Q70" s="19">
        <f t="shared" si="9"/>
        <v>1</v>
      </c>
      <c r="R70" s="21">
        <v>0</v>
      </c>
      <c r="S70" s="21">
        <v>0</v>
      </c>
      <c r="T70" s="18">
        <f>R70-S70</f>
        <v>0</v>
      </c>
      <c r="U70" s="21">
        <v>0</v>
      </c>
      <c r="V70" s="21">
        <v>0</v>
      </c>
      <c r="W70" s="22">
        <f t="shared" si="10"/>
        <v>0</v>
      </c>
      <c r="X70" s="21">
        <v>0</v>
      </c>
      <c r="Y70" s="21">
        <v>0</v>
      </c>
      <c r="Z70" s="18">
        <f t="shared" si="11"/>
        <v>0</v>
      </c>
      <c r="AA70" s="18">
        <f t="shared" si="12"/>
        <v>0</v>
      </c>
      <c r="AB70" s="18">
        <f t="shared" si="13"/>
        <v>0</v>
      </c>
      <c r="AC70" s="18">
        <f t="shared" si="14"/>
        <v>0</v>
      </c>
      <c r="AD70" s="21">
        <v>0</v>
      </c>
      <c r="AE70" s="21">
        <v>0</v>
      </c>
      <c r="AF70" s="21">
        <v>0</v>
      </c>
      <c r="AG70" s="18">
        <f t="shared" si="15"/>
        <v>0</v>
      </c>
    </row>
    <row r="71" spans="1:33">
      <c r="K71" s="11" t="s">
        <v>81</v>
      </c>
      <c r="AC71" s="11" t="s">
        <v>113</v>
      </c>
    </row>
    <row r="72" spans="1:33">
      <c r="AC72" s="11" t="s">
        <v>114</v>
      </c>
    </row>
  </sheetData>
  <mergeCells count="35">
    <mergeCell ref="AD6:AG6"/>
    <mergeCell ref="Q5:Q7"/>
    <mergeCell ref="R5:T5"/>
    <mergeCell ref="U5:Z5"/>
    <mergeCell ref="AA5:AC5"/>
    <mergeCell ref="R6:T6"/>
    <mergeCell ref="U6:W6"/>
    <mergeCell ref="X6:Z6"/>
    <mergeCell ref="AA6:AA7"/>
    <mergeCell ref="AB6:AB7"/>
    <mergeCell ref="AC6:AC7"/>
    <mergeCell ref="R4:AC4"/>
    <mergeCell ref="AD4:AG5"/>
    <mergeCell ref="G5:G7"/>
    <mergeCell ref="H5:H7"/>
    <mergeCell ref="I5:I7"/>
    <mergeCell ref="J5:J7"/>
    <mergeCell ref="P5:P7"/>
    <mergeCell ref="G4:H4"/>
    <mergeCell ref="I4:J4"/>
    <mergeCell ref="K4:M4"/>
    <mergeCell ref="N4:Q4"/>
    <mergeCell ref="K5:K7"/>
    <mergeCell ref="L5:L7"/>
    <mergeCell ref="M5:M7"/>
    <mergeCell ref="N5:N7"/>
    <mergeCell ref="O5:O7"/>
    <mergeCell ref="E4:F4"/>
    <mergeCell ref="E5:E7"/>
    <mergeCell ref="F5:F7"/>
    <mergeCell ref="A1:D1"/>
    <mergeCell ref="A4:A7"/>
    <mergeCell ref="B4:B7"/>
    <mergeCell ref="C4:C7"/>
    <mergeCell ref="D4:D7"/>
  </mergeCells>
  <phoneticPr fontId="5" type="noConversion"/>
  <printOptions gridLines="1" gridLinesSet="0"/>
  <pageMargins left="0.75" right="0.75" top="1" bottom="1" header="0.5" footer="0.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activeCell="D86" sqref="D86"/>
    </sheetView>
  </sheetViews>
  <sheetFormatPr defaultRowHeight="15.95" customHeight="1"/>
  <cols>
    <col min="1" max="1" width="28.28515625" style="1" bestFit="1" customWidth="1"/>
    <col min="2" max="3" width="31.140625" style="1" bestFit="1" customWidth="1"/>
    <col min="4" max="6" width="8.7109375" style="1" customWidth="1"/>
    <col min="7" max="7" width="86.28515625" style="1" bestFit="1" customWidth="1"/>
  </cols>
  <sheetData>
    <row r="1" spans="1:7" ht="29.25" customHeight="1" thickBot="1">
      <c r="A1" s="108" t="s">
        <v>186</v>
      </c>
      <c r="B1" s="108"/>
      <c r="C1" s="108"/>
    </row>
    <row r="2" spans="1:7" ht="15.95" customHeight="1" thickBot="1">
      <c r="A2" s="55" t="s">
        <v>115</v>
      </c>
      <c r="B2" s="56" t="s">
        <v>116</v>
      </c>
      <c r="C2" s="56" t="s">
        <v>117</v>
      </c>
      <c r="D2" s="100" t="s">
        <v>236</v>
      </c>
      <c r="E2" s="100"/>
      <c r="F2" s="101"/>
    </row>
    <row r="3" spans="1:7" ht="15.95" customHeight="1" thickTop="1">
      <c r="A3" s="57" t="s">
        <v>248</v>
      </c>
      <c r="B3" s="60">
        <f>SUM(D16:D34,D36:D78)</f>
        <v>51</v>
      </c>
      <c r="C3" s="60">
        <f>SUM(E16:E34,E36:E78)</f>
        <v>6</v>
      </c>
      <c r="D3" s="102">
        <f>SUM(B3:C3)</f>
        <v>57</v>
      </c>
      <c r="E3" s="102"/>
      <c r="F3" s="103"/>
    </row>
    <row r="4" spans="1:7" ht="15.95" customHeight="1">
      <c r="A4" s="54" t="s">
        <v>118</v>
      </c>
      <c r="B4" s="61">
        <f>D35</f>
        <v>1</v>
      </c>
      <c r="C4" s="61">
        <f>E35</f>
        <v>0</v>
      </c>
      <c r="D4" s="104">
        <f t="shared" ref="D4:D11" si="0">SUM(B4:C4)</f>
        <v>1</v>
      </c>
      <c r="E4" s="104"/>
      <c r="F4" s="105"/>
    </row>
    <row r="5" spans="1:7" ht="15.95" customHeight="1">
      <c r="A5" s="54" t="s">
        <v>119</v>
      </c>
      <c r="B5" s="61">
        <f>D79</f>
        <v>3</v>
      </c>
      <c r="C5" s="61">
        <f>E79</f>
        <v>0</v>
      </c>
      <c r="D5" s="104">
        <f t="shared" si="0"/>
        <v>3</v>
      </c>
      <c r="E5" s="104"/>
      <c r="F5" s="105"/>
    </row>
    <row r="6" spans="1:7" ht="15.95" customHeight="1">
      <c r="A6" s="54" t="s">
        <v>120</v>
      </c>
      <c r="B6" s="61">
        <f>D80</f>
        <v>0</v>
      </c>
      <c r="C6" s="61">
        <v>1</v>
      </c>
      <c r="D6" s="104">
        <f t="shared" si="0"/>
        <v>1</v>
      </c>
      <c r="E6" s="104"/>
      <c r="F6" s="105"/>
    </row>
    <row r="7" spans="1:7" ht="15.95" customHeight="1">
      <c r="A7" s="54" t="s">
        <v>121</v>
      </c>
      <c r="B7" s="61">
        <f>D81</f>
        <v>2</v>
      </c>
      <c r="C7" s="61">
        <f>E81</f>
        <v>0</v>
      </c>
      <c r="D7" s="104">
        <f t="shared" si="0"/>
        <v>2</v>
      </c>
      <c r="E7" s="104"/>
      <c r="F7" s="105"/>
    </row>
    <row r="8" spans="1:7" ht="15.95" customHeight="1">
      <c r="A8" s="54" t="s">
        <v>122</v>
      </c>
      <c r="B8" s="61">
        <f>D82</f>
        <v>1</v>
      </c>
      <c r="C8" s="61">
        <f t="shared" ref="C8:C9" si="1">E82</f>
        <v>0</v>
      </c>
      <c r="D8" s="104">
        <f t="shared" si="0"/>
        <v>1</v>
      </c>
      <c r="E8" s="104"/>
      <c r="F8" s="105"/>
    </row>
    <row r="9" spans="1:7" ht="15.95" customHeight="1">
      <c r="A9" s="54" t="s">
        <v>123</v>
      </c>
      <c r="B9" s="61">
        <f>D83</f>
        <v>0</v>
      </c>
      <c r="C9" s="61">
        <f t="shared" si="1"/>
        <v>0</v>
      </c>
      <c r="D9" s="104">
        <f t="shared" si="0"/>
        <v>0</v>
      </c>
      <c r="E9" s="104"/>
      <c r="F9" s="105"/>
    </row>
    <row r="10" spans="1:7" ht="15.95" customHeight="1" thickBot="1">
      <c r="A10" s="58" t="s">
        <v>124</v>
      </c>
      <c r="B10" s="62">
        <f>D84</f>
        <v>1</v>
      </c>
      <c r="C10" s="62">
        <f>E84</f>
        <v>1</v>
      </c>
      <c r="D10" s="118">
        <f t="shared" si="0"/>
        <v>2</v>
      </c>
      <c r="E10" s="118"/>
      <c r="F10" s="119"/>
    </row>
    <row r="11" spans="1:7" ht="15.95" customHeight="1" thickTop="1" thickBot="1">
      <c r="A11" s="59" t="s">
        <v>236</v>
      </c>
      <c r="B11" s="63">
        <f>SUM(B3:B10)</f>
        <v>59</v>
      </c>
      <c r="C11" s="63">
        <f>SUM(C3:C10)</f>
        <v>8</v>
      </c>
      <c r="D11" s="120">
        <f t="shared" si="0"/>
        <v>67</v>
      </c>
      <c r="E11" s="120"/>
      <c r="F11" s="121"/>
    </row>
    <row r="13" spans="1:7" ht="33" customHeight="1" thickBot="1">
      <c r="A13" s="108" t="s">
        <v>187</v>
      </c>
      <c r="B13" s="108"/>
      <c r="C13" s="108"/>
      <c r="D13" s="108"/>
      <c r="E13" s="108"/>
      <c r="F13" s="108"/>
    </row>
    <row r="14" spans="1:7" ht="15.95" customHeight="1">
      <c r="A14" s="109" t="s">
        <v>125</v>
      </c>
      <c r="B14" s="111" t="s">
        <v>126</v>
      </c>
      <c r="C14" s="113" t="s">
        <v>127</v>
      </c>
      <c r="D14" s="109" t="s">
        <v>128</v>
      </c>
      <c r="E14" s="111"/>
      <c r="F14" s="113"/>
      <c r="G14" s="106" t="s">
        <v>292</v>
      </c>
    </row>
    <row r="15" spans="1:7" ht="15.95" customHeight="1" thickBot="1">
      <c r="A15" s="110"/>
      <c r="B15" s="112"/>
      <c r="C15" s="114"/>
      <c r="D15" s="3" t="s">
        <v>116</v>
      </c>
      <c r="E15" s="4" t="s">
        <v>117</v>
      </c>
      <c r="F15" s="2" t="s">
        <v>129</v>
      </c>
      <c r="G15" s="107"/>
    </row>
    <row r="16" spans="1:7" ht="15.95" customHeight="1">
      <c r="A16" s="24" t="s">
        <v>130</v>
      </c>
      <c r="B16" s="25" t="s">
        <v>131</v>
      </c>
      <c r="C16" s="25" t="s">
        <v>132</v>
      </c>
      <c r="D16" s="26">
        <v>5</v>
      </c>
      <c r="E16" s="26">
        <v>0</v>
      </c>
      <c r="F16" s="27">
        <f t="shared" ref="F16:F32" si="2">SUM(D16:E16)</f>
        <v>5</v>
      </c>
      <c r="G16" s="5"/>
    </row>
    <row r="17" spans="1:8" ht="15.95" customHeight="1">
      <c r="A17" s="97" t="s">
        <v>233</v>
      </c>
      <c r="B17" s="25" t="s">
        <v>237</v>
      </c>
      <c r="C17" s="25" t="s">
        <v>239</v>
      </c>
      <c r="D17" s="26">
        <v>6</v>
      </c>
      <c r="E17" s="26">
        <v>0</v>
      </c>
      <c r="F17" s="27">
        <f t="shared" si="2"/>
        <v>6</v>
      </c>
      <c r="G17" s="7"/>
    </row>
    <row r="18" spans="1:8" ht="15.95" customHeight="1">
      <c r="A18" s="98"/>
      <c r="B18" s="43" t="s">
        <v>134</v>
      </c>
      <c r="C18" s="43" t="s">
        <v>135</v>
      </c>
      <c r="D18" s="44">
        <v>1</v>
      </c>
      <c r="E18" s="44">
        <v>0</v>
      </c>
      <c r="F18" s="45">
        <f t="shared" si="2"/>
        <v>1</v>
      </c>
      <c r="G18" s="46" t="s">
        <v>235</v>
      </c>
    </row>
    <row r="19" spans="1:8" ht="15.95" customHeight="1">
      <c r="A19" s="98"/>
      <c r="B19" s="25" t="s">
        <v>137</v>
      </c>
      <c r="C19" s="25" t="s">
        <v>138</v>
      </c>
      <c r="D19" s="26">
        <v>1</v>
      </c>
      <c r="E19" s="26">
        <v>0</v>
      </c>
      <c r="F19" s="27">
        <f t="shared" si="2"/>
        <v>1</v>
      </c>
      <c r="G19" s="6"/>
    </row>
    <row r="20" spans="1:8" ht="15.95" customHeight="1">
      <c r="A20" s="98"/>
      <c r="B20" s="25" t="s">
        <v>238</v>
      </c>
      <c r="C20" s="25" t="s">
        <v>133</v>
      </c>
      <c r="D20" s="26">
        <v>2</v>
      </c>
      <c r="E20" s="26">
        <v>1</v>
      </c>
      <c r="F20" s="27">
        <f t="shared" ref="F20" si="3">SUM(D20:E20)</f>
        <v>3</v>
      </c>
      <c r="G20" s="7"/>
    </row>
    <row r="21" spans="1:8" ht="15.95" customHeight="1">
      <c r="A21" s="98"/>
      <c r="B21" s="25" t="s">
        <v>240</v>
      </c>
      <c r="C21" s="25" t="s">
        <v>139</v>
      </c>
      <c r="D21" s="26">
        <v>0</v>
      </c>
      <c r="E21" s="26">
        <v>0</v>
      </c>
      <c r="F21" s="27">
        <f t="shared" si="2"/>
        <v>0</v>
      </c>
      <c r="G21" s="31"/>
    </row>
    <row r="22" spans="1:8" ht="15.95" customHeight="1">
      <c r="A22" s="99"/>
      <c r="B22" s="25" t="s">
        <v>240</v>
      </c>
      <c r="C22" s="25" t="s">
        <v>241</v>
      </c>
      <c r="D22" s="26">
        <v>0</v>
      </c>
      <c r="E22" s="26">
        <v>0</v>
      </c>
      <c r="F22" s="27">
        <f t="shared" si="2"/>
        <v>0</v>
      </c>
      <c r="G22" s="7"/>
    </row>
    <row r="23" spans="1:8" ht="15.95" customHeight="1">
      <c r="A23" s="97" t="s">
        <v>232</v>
      </c>
      <c r="B23" s="25" t="s">
        <v>242</v>
      </c>
      <c r="C23" s="25" t="s">
        <v>244</v>
      </c>
      <c r="D23" s="26">
        <v>1</v>
      </c>
      <c r="E23" s="26">
        <v>0</v>
      </c>
      <c r="F23" s="27">
        <f>SUM(D23:E23)</f>
        <v>1</v>
      </c>
      <c r="G23" s="6"/>
    </row>
    <row r="24" spans="1:8" ht="15.95" customHeight="1">
      <c r="A24" s="98"/>
      <c r="B24" s="25" t="s">
        <v>243</v>
      </c>
      <c r="C24" s="25" t="s">
        <v>245</v>
      </c>
      <c r="D24" s="26">
        <v>0</v>
      </c>
      <c r="E24" s="26">
        <v>0</v>
      </c>
      <c r="F24" s="27">
        <f>SUM(D24:E24)</f>
        <v>0</v>
      </c>
      <c r="G24" s="7"/>
    </row>
    <row r="25" spans="1:8" ht="15.95" customHeight="1">
      <c r="A25" s="98"/>
      <c r="B25" s="25" t="s">
        <v>246</v>
      </c>
      <c r="C25" s="25" t="s">
        <v>0</v>
      </c>
      <c r="D25" s="26">
        <v>0</v>
      </c>
      <c r="E25" s="26">
        <v>0</v>
      </c>
      <c r="F25" s="27">
        <f t="shared" si="2"/>
        <v>0</v>
      </c>
      <c r="G25" s="7"/>
    </row>
    <row r="26" spans="1:8" ht="15.95" customHeight="1">
      <c r="A26" s="98"/>
      <c r="B26" s="25" t="s">
        <v>246</v>
      </c>
      <c r="C26" s="25" t="s">
        <v>140</v>
      </c>
      <c r="D26" s="26">
        <v>2</v>
      </c>
      <c r="E26" s="26">
        <v>0</v>
      </c>
      <c r="F26" s="27">
        <f t="shared" si="2"/>
        <v>2</v>
      </c>
      <c r="G26" s="35"/>
    </row>
    <row r="27" spans="1:8" ht="15.95" customHeight="1">
      <c r="A27" s="98"/>
      <c r="B27" s="25" t="s">
        <v>246</v>
      </c>
      <c r="C27" s="25" t="s">
        <v>247</v>
      </c>
      <c r="D27" s="26">
        <v>1</v>
      </c>
      <c r="E27" s="26">
        <v>0</v>
      </c>
      <c r="F27" s="27">
        <f t="shared" si="2"/>
        <v>1</v>
      </c>
      <c r="G27" s="36"/>
    </row>
    <row r="28" spans="1:8" ht="15.95" customHeight="1">
      <c r="A28" s="98"/>
      <c r="B28" s="25" t="s">
        <v>249</v>
      </c>
      <c r="C28" s="25" t="s">
        <v>250</v>
      </c>
      <c r="D28" s="26">
        <v>4</v>
      </c>
      <c r="E28" s="26">
        <v>0</v>
      </c>
      <c r="F28" s="27">
        <f t="shared" ref="F28" si="4">SUM(D28:E28)</f>
        <v>4</v>
      </c>
      <c r="G28" s="31"/>
    </row>
    <row r="29" spans="1:8" ht="15.95" customHeight="1">
      <c r="A29" s="98"/>
      <c r="B29" s="25" t="s">
        <v>188</v>
      </c>
      <c r="C29" s="25" t="s">
        <v>189</v>
      </c>
      <c r="D29" s="26">
        <v>0</v>
      </c>
      <c r="E29" s="26">
        <v>0</v>
      </c>
      <c r="F29" s="27">
        <f t="shared" si="2"/>
        <v>0</v>
      </c>
      <c r="G29" s="7"/>
    </row>
    <row r="30" spans="1:8" s="34" customFormat="1" ht="15.95" customHeight="1">
      <c r="A30" s="98"/>
      <c r="B30" s="25" t="s">
        <v>141</v>
      </c>
      <c r="C30" s="25" t="s">
        <v>142</v>
      </c>
      <c r="D30" s="26">
        <v>0</v>
      </c>
      <c r="E30" s="26">
        <v>0</v>
      </c>
      <c r="F30" s="32">
        <f>SUM(D30:E30)</f>
        <v>0</v>
      </c>
      <c r="G30" s="33"/>
      <c r="H30" s="42"/>
    </row>
    <row r="31" spans="1:8" s="34" customFormat="1" ht="15.95" customHeight="1">
      <c r="A31" s="98"/>
      <c r="B31" s="25" t="s">
        <v>143</v>
      </c>
      <c r="C31" s="25" t="s">
        <v>144</v>
      </c>
      <c r="D31" s="26">
        <v>0</v>
      </c>
      <c r="E31" s="26">
        <v>0</v>
      </c>
      <c r="F31" s="32">
        <f t="shared" si="2"/>
        <v>0</v>
      </c>
      <c r="G31" s="33"/>
      <c r="H31" s="42"/>
    </row>
    <row r="32" spans="1:8" ht="15.95" customHeight="1">
      <c r="A32" s="99"/>
      <c r="B32" s="25" t="s">
        <v>145</v>
      </c>
      <c r="C32" s="25" t="s">
        <v>146</v>
      </c>
      <c r="D32" s="26">
        <v>1</v>
      </c>
      <c r="E32" s="26">
        <v>0</v>
      </c>
      <c r="F32" s="27">
        <f t="shared" si="2"/>
        <v>1</v>
      </c>
      <c r="G32" s="7"/>
    </row>
    <row r="33" spans="1:8" ht="15.95" customHeight="1">
      <c r="A33" s="97" t="s">
        <v>230</v>
      </c>
      <c r="B33" s="25" t="s">
        <v>147</v>
      </c>
      <c r="C33" s="25" t="s">
        <v>0</v>
      </c>
      <c r="D33" s="26">
        <v>0</v>
      </c>
      <c r="E33" s="26">
        <v>0</v>
      </c>
      <c r="F33" s="27">
        <f t="shared" ref="F33:F78" si="5">SUM(D33:E33)</f>
        <v>0</v>
      </c>
      <c r="G33" s="6"/>
    </row>
    <row r="34" spans="1:8" ht="15.95" customHeight="1">
      <c r="A34" s="98"/>
      <c r="B34" s="25" t="s">
        <v>147</v>
      </c>
      <c r="C34" s="25" t="s">
        <v>148</v>
      </c>
      <c r="D34" s="26">
        <v>0</v>
      </c>
      <c r="E34" s="26">
        <v>0</v>
      </c>
      <c r="F34" s="27">
        <f t="shared" si="5"/>
        <v>0</v>
      </c>
      <c r="G34" s="7"/>
    </row>
    <row r="35" spans="1:8" ht="15.95" customHeight="1">
      <c r="A35" s="98"/>
      <c r="B35" s="25" t="s">
        <v>147</v>
      </c>
      <c r="C35" s="25" t="s">
        <v>149</v>
      </c>
      <c r="D35" s="26">
        <v>1</v>
      </c>
      <c r="E35" s="26">
        <v>0</v>
      </c>
      <c r="F35" s="27">
        <f t="shared" si="5"/>
        <v>1</v>
      </c>
      <c r="G35" s="7"/>
    </row>
    <row r="36" spans="1:8" ht="15.95" customHeight="1">
      <c r="A36" s="98"/>
      <c r="B36" s="25" t="s">
        <v>150</v>
      </c>
      <c r="C36" s="25" t="s">
        <v>151</v>
      </c>
      <c r="D36" s="26">
        <v>1</v>
      </c>
      <c r="E36" s="26">
        <v>0</v>
      </c>
      <c r="F36" s="27">
        <f t="shared" si="5"/>
        <v>1</v>
      </c>
      <c r="G36" s="7"/>
    </row>
    <row r="37" spans="1:8" ht="15.95" customHeight="1">
      <c r="A37" s="98"/>
      <c r="B37" s="37" t="s">
        <v>234</v>
      </c>
      <c r="C37" s="37" t="s">
        <v>190</v>
      </c>
      <c r="D37" s="38">
        <v>1</v>
      </c>
      <c r="E37" s="38">
        <v>0</v>
      </c>
      <c r="F37" s="39">
        <f t="shared" si="5"/>
        <v>1</v>
      </c>
      <c r="G37" s="40" t="s">
        <v>136</v>
      </c>
      <c r="H37" s="41"/>
    </row>
    <row r="38" spans="1:8" ht="15.95" customHeight="1">
      <c r="A38" s="98"/>
      <c r="B38" s="25" t="s">
        <v>157</v>
      </c>
      <c r="C38" s="25" t="s">
        <v>251</v>
      </c>
      <c r="D38" s="26">
        <v>0</v>
      </c>
      <c r="E38" s="26">
        <v>0</v>
      </c>
      <c r="F38" s="27">
        <f>SUM(D38:E38)</f>
        <v>0</v>
      </c>
      <c r="G38" s="31"/>
      <c r="H38" s="42"/>
    </row>
    <row r="39" spans="1:8" ht="15.95" customHeight="1">
      <c r="A39" s="98"/>
      <c r="B39" s="25" t="s">
        <v>152</v>
      </c>
      <c r="C39" s="25" t="s">
        <v>153</v>
      </c>
      <c r="D39" s="26">
        <v>1</v>
      </c>
      <c r="E39" s="26">
        <v>0</v>
      </c>
      <c r="F39" s="27">
        <f t="shared" si="5"/>
        <v>1</v>
      </c>
      <c r="G39" s="31" t="s">
        <v>252</v>
      </c>
    </row>
    <row r="40" spans="1:8" ht="15.95" customHeight="1">
      <c r="A40" s="98"/>
      <c r="B40" s="25" t="s">
        <v>191</v>
      </c>
      <c r="C40" s="25" t="s">
        <v>253</v>
      </c>
      <c r="D40" s="26">
        <v>0</v>
      </c>
      <c r="E40" s="26">
        <v>0</v>
      </c>
      <c r="F40" s="27">
        <f>SUM(D40:E40)</f>
        <v>0</v>
      </c>
      <c r="G40" s="31" t="s">
        <v>252</v>
      </c>
    </row>
    <row r="41" spans="1:8" ht="15.95" customHeight="1">
      <c r="A41" s="98"/>
      <c r="B41" s="25" t="s">
        <v>255</v>
      </c>
      <c r="C41" s="25" t="s">
        <v>261</v>
      </c>
      <c r="D41" s="26">
        <v>0</v>
      </c>
      <c r="E41" s="26">
        <v>1</v>
      </c>
      <c r="F41" s="27">
        <f>SUM(D41:E41)</f>
        <v>1</v>
      </c>
      <c r="G41" s="31"/>
    </row>
    <row r="42" spans="1:8" ht="15.95" customHeight="1">
      <c r="A42" s="98"/>
      <c r="B42" s="25" t="s">
        <v>154</v>
      </c>
      <c r="C42" s="25" t="s">
        <v>0</v>
      </c>
      <c r="D42" s="26">
        <v>0</v>
      </c>
      <c r="E42" s="26">
        <v>0</v>
      </c>
      <c r="F42" s="27">
        <f>SUM(D42:E42)</f>
        <v>0</v>
      </c>
      <c r="G42" s="31" t="s">
        <v>254</v>
      </c>
    </row>
    <row r="43" spans="1:8" ht="15.95" customHeight="1">
      <c r="A43" s="98"/>
      <c r="B43" s="25" t="s">
        <v>154</v>
      </c>
      <c r="C43" s="25" t="s">
        <v>155</v>
      </c>
      <c r="D43" s="26">
        <v>1</v>
      </c>
      <c r="E43" s="26">
        <v>0</v>
      </c>
      <c r="F43" s="27">
        <f>SUM(D43:E43)</f>
        <v>1</v>
      </c>
      <c r="G43" s="31" t="s">
        <v>254</v>
      </c>
    </row>
    <row r="44" spans="1:8" ht="15.95" customHeight="1">
      <c r="A44" s="98"/>
      <c r="B44" s="25" t="s">
        <v>154</v>
      </c>
      <c r="C44" s="25" t="s">
        <v>156</v>
      </c>
      <c r="D44" s="26">
        <v>1</v>
      </c>
      <c r="E44" s="26">
        <v>1</v>
      </c>
      <c r="F44" s="27">
        <f t="shared" si="5"/>
        <v>2</v>
      </c>
      <c r="G44" s="31" t="s">
        <v>254</v>
      </c>
    </row>
    <row r="45" spans="1:8" ht="15.95" customHeight="1">
      <c r="A45" s="99"/>
      <c r="B45" s="25" t="s">
        <v>256</v>
      </c>
      <c r="C45" s="25" t="s">
        <v>262</v>
      </c>
      <c r="D45" s="26">
        <v>0</v>
      </c>
      <c r="E45" s="26">
        <v>0</v>
      </c>
      <c r="F45" s="27">
        <f t="shared" si="5"/>
        <v>0</v>
      </c>
      <c r="G45" s="6"/>
    </row>
    <row r="46" spans="1:8" ht="15.95" customHeight="1">
      <c r="A46" s="97" t="s">
        <v>231</v>
      </c>
      <c r="B46" s="25" t="s">
        <v>160</v>
      </c>
      <c r="C46" s="25" t="s">
        <v>161</v>
      </c>
      <c r="D46" s="26">
        <v>0</v>
      </c>
      <c r="E46" s="26">
        <v>0</v>
      </c>
      <c r="F46" s="27">
        <f t="shared" si="5"/>
        <v>0</v>
      </c>
      <c r="G46" s="7"/>
    </row>
    <row r="47" spans="1:8" ht="15.95" customHeight="1">
      <c r="A47" s="98"/>
      <c r="B47" s="25" t="s">
        <v>158</v>
      </c>
      <c r="C47" s="25" t="s">
        <v>0</v>
      </c>
      <c r="D47" s="26">
        <v>0</v>
      </c>
      <c r="E47" s="26">
        <v>0</v>
      </c>
      <c r="F47" s="27">
        <f>SUM(D47:E47)</f>
        <v>0</v>
      </c>
      <c r="G47" s="31" t="s">
        <v>258</v>
      </c>
    </row>
    <row r="48" spans="1:8" ht="15.95" customHeight="1">
      <c r="A48" s="98"/>
      <c r="B48" s="25" t="s">
        <v>158</v>
      </c>
      <c r="C48" s="25" t="s">
        <v>159</v>
      </c>
      <c r="D48" s="26">
        <v>2</v>
      </c>
      <c r="E48" s="26">
        <v>1</v>
      </c>
      <c r="F48" s="27">
        <f>SUM(D48:E48)</f>
        <v>3</v>
      </c>
      <c r="G48" s="31" t="s">
        <v>258</v>
      </c>
    </row>
    <row r="49" spans="1:7" ht="15.95" customHeight="1">
      <c r="A49" s="98"/>
      <c r="B49" s="25" t="s">
        <v>158</v>
      </c>
      <c r="C49" s="25" t="s">
        <v>192</v>
      </c>
      <c r="D49" s="26">
        <v>1</v>
      </c>
      <c r="E49" s="26">
        <v>0</v>
      </c>
      <c r="F49" s="27">
        <f>SUM(D49:E49)</f>
        <v>1</v>
      </c>
      <c r="G49" s="31" t="s">
        <v>258</v>
      </c>
    </row>
    <row r="50" spans="1:7" ht="15.95" customHeight="1">
      <c r="A50" s="98"/>
      <c r="B50" s="25" t="s">
        <v>166</v>
      </c>
      <c r="C50" s="25" t="s">
        <v>167</v>
      </c>
      <c r="D50" s="26">
        <v>0</v>
      </c>
      <c r="E50" s="26">
        <v>0</v>
      </c>
      <c r="F50" s="27">
        <f>SUM(D50:E50)</f>
        <v>0</v>
      </c>
      <c r="G50" s="6"/>
    </row>
    <row r="51" spans="1:7" ht="15.95" customHeight="1">
      <c r="A51" s="98"/>
      <c r="B51" s="25" t="s">
        <v>257</v>
      </c>
      <c r="C51" s="25" t="s">
        <v>263</v>
      </c>
      <c r="D51" s="26">
        <v>2</v>
      </c>
      <c r="E51" s="26">
        <v>0</v>
      </c>
      <c r="F51" s="27">
        <f t="shared" si="5"/>
        <v>2</v>
      </c>
      <c r="G51" s="6"/>
    </row>
    <row r="52" spans="1:7" ht="15.95" customHeight="1">
      <c r="A52" s="98"/>
      <c r="B52" s="25" t="s">
        <v>259</v>
      </c>
      <c r="C52" s="25" t="s">
        <v>265</v>
      </c>
      <c r="D52" s="26">
        <v>1</v>
      </c>
      <c r="E52" s="26">
        <v>1</v>
      </c>
      <c r="F52" s="27">
        <f>SUM(D52:E52)</f>
        <v>2</v>
      </c>
      <c r="G52" s="6"/>
    </row>
    <row r="53" spans="1:7" ht="15.95" customHeight="1">
      <c r="A53" s="98"/>
      <c r="B53" s="25" t="s">
        <v>260</v>
      </c>
      <c r="C53" s="25" t="s">
        <v>264</v>
      </c>
      <c r="D53" s="26">
        <v>0</v>
      </c>
      <c r="E53" s="26">
        <v>0</v>
      </c>
      <c r="F53" s="27">
        <f>SUM(D53:E53)</f>
        <v>0</v>
      </c>
      <c r="G53" s="7"/>
    </row>
    <row r="54" spans="1:7" ht="15.95" customHeight="1">
      <c r="A54" s="98"/>
      <c r="B54" s="25" t="s">
        <v>162</v>
      </c>
      <c r="C54" s="25" t="s">
        <v>163</v>
      </c>
      <c r="D54" s="26">
        <v>3</v>
      </c>
      <c r="E54" s="26">
        <v>0</v>
      </c>
      <c r="F54" s="27">
        <f t="shared" si="5"/>
        <v>3</v>
      </c>
      <c r="G54" s="6"/>
    </row>
    <row r="55" spans="1:7" ht="15.95" customHeight="1">
      <c r="A55" s="98"/>
      <c r="B55" s="25" t="s">
        <v>165</v>
      </c>
      <c r="C55" s="25" t="s">
        <v>0</v>
      </c>
      <c r="D55" s="26">
        <v>0</v>
      </c>
      <c r="E55" s="26">
        <v>0</v>
      </c>
      <c r="F55" s="27">
        <f>SUM(D55:E55)</f>
        <v>0</v>
      </c>
      <c r="G55" s="7"/>
    </row>
    <row r="56" spans="1:7" ht="15.95" customHeight="1">
      <c r="A56" s="98"/>
      <c r="B56" s="25" t="s">
        <v>165</v>
      </c>
      <c r="C56" s="25" t="s">
        <v>164</v>
      </c>
      <c r="D56" s="26">
        <v>1</v>
      </c>
      <c r="E56" s="26">
        <v>0</v>
      </c>
      <c r="F56" s="27">
        <f>SUM(D56:E56)</f>
        <v>1</v>
      </c>
      <c r="G56" s="8"/>
    </row>
    <row r="57" spans="1:7" ht="15.95" customHeight="1">
      <c r="A57" s="98"/>
      <c r="B57" s="25" t="s">
        <v>170</v>
      </c>
      <c r="C57" s="25" t="s">
        <v>171</v>
      </c>
      <c r="D57" s="26">
        <v>1</v>
      </c>
      <c r="E57" s="26">
        <v>0</v>
      </c>
      <c r="F57" s="27">
        <f>SUM(D57:E57)</f>
        <v>1</v>
      </c>
      <c r="G57" s="51" t="s">
        <v>288</v>
      </c>
    </row>
    <row r="58" spans="1:7" ht="15.95" customHeight="1">
      <c r="A58" s="99"/>
      <c r="B58" s="25" t="s">
        <v>168</v>
      </c>
      <c r="C58" s="25" t="s">
        <v>169</v>
      </c>
      <c r="D58" s="26">
        <v>3</v>
      </c>
      <c r="E58" s="26">
        <v>1</v>
      </c>
      <c r="F58" s="27">
        <f t="shared" si="5"/>
        <v>4</v>
      </c>
      <c r="G58" s="6"/>
    </row>
    <row r="59" spans="1:7" ht="15.95" customHeight="1">
      <c r="A59" s="97" t="s">
        <v>193</v>
      </c>
      <c r="B59" s="25" t="s">
        <v>269</v>
      </c>
      <c r="C59" s="25" t="s">
        <v>175</v>
      </c>
      <c r="D59" s="26">
        <v>0</v>
      </c>
      <c r="E59" s="26">
        <v>0</v>
      </c>
      <c r="F59" s="27">
        <f>SUM(D59:E59)</f>
        <v>0</v>
      </c>
      <c r="G59" s="6"/>
    </row>
    <row r="60" spans="1:7" ht="15.95" customHeight="1">
      <c r="A60" s="98"/>
      <c r="B60" s="25" t="s">
        <v>269</v>
      </c>
      <c r="C60" s="25" t="s">
        <v>194</v>
      </c>
      <c r="D60" s="26">
        <v>2</v>
      </c>
      <c r="E60" s="26">
        <v>0</v>
      </c>
      <c r="F60" s="27">
        <f>SUM(D60:E60)</f>
        <v>2</v>
      </c>
      <c r="G60" s="6"/>
    </row>
    <row r="61" spans="1:7" ht="15.95" customHeight="1">
      <c r="A61" s="98"/>
      <c r="B61" s="25" t="s">
        <v>195</v>
      </c>
      <c r="C61" s="25" t="s">
        <v>289</v>
      </c>
      <c r="D61" s="26">
        <v>0</v>
      </c>
      <c r="E61" s="26">
        <v>0</v>
      </c>
      <c r="F61" s="27">
        <f>SUM(D61:E61)</f>
        <v>0</v>
      </c>
      <c r="G61" s="6"/>
    </row>
    <row r="62" spans="1:7" ht="15.95" customHeight="1">
      <c r="A62" s="98"/>
      <c r="B62" s="25" t="s">
        <v>195</v>
      </c>
      <c r="C62" s="25" t="s">
        <v>196</v>
      </c>
      <c r="D62" s="26">
        <v>0</v>
      </c>
      <c r="E62" s="26">
        <v>0</v>
      </c>
      <c r="F62" s="27">
        <f>SUM(D62:E62)</f>
        <v>0</v>
      </c>
      <c r="G62" s="6"/>
    </row>
    <row r="63" spans="1:7" ht="15.95" customHeight="1">
      <c r="A63" s="98"/>
      <c r="B63" s="25" t="s">
        <v>266</v>
      </c>
      <c r="C63" s="25" t="s">
        <v>173</v>
      </c>
      <c r="D63" s="26">
        <v>1</v>
      </c>
      <c r="E63" s="26">
        <v>0</v>
      </c>
      <c r="F63" s="27">
        <f t="shared" si="5"/>
        <v>1</v>
      </c>
      <c r="G63" s="31"/>
    </row>
    <row r="64" spans="1:7" ht="15.95" customHeight="1">
      <c r="A64" s="98"/>
      <c r="B64" s="25" t="s">
        <v>266</v>
      </c>
      <c r="C64" s="25" t="s">
        <v>174</v>
      </c>
      <c r="D64" s="26">
        <v>1</v>
      </c>
      <c r="E64" s="26">
        <v>0</v>
      </c>
      <c r="F64" s="27">
        <f t="shared" si="5"/>
        <v>1</v>
      </c>
      <c r="G64" s="6"/>
    </row>
    <row r="65" spans="1:8" ht="15.95" customHeight="1">
      <c r="A65" s="98"/>
      <c r="B65" s="25" t="s">
        <v>266</v>
      </c>
      <c r="C65" s="25" t="s">
        <v>172</v>
      </c>
      <c r="D65" s="26">
        <v>0</v>
      </c>
      <c r="E65" s="26">
        <v>0</v>
      </c>
      <c r="F65" s="27">
        <f>SUM(D65:E65)</f>
        <v>0</v>
      </c>
      <c r="G65" s="6"/>
    </row>
    <row r="66" spans="1:8" ht="15.95" customHeight="1">
      <c r="A66" s="98"/>
      <c r="B66" s="53" t="s">
        <v>274</v>
      </c>
      <c r="C66" s="25" t="s">
        <v>275</v>
      </c>
      <c r="D66" s="26">
        <v>0</v>
      </c>
      <c r="E66" s="26">
        <v>0</v>
      </c>
      <c r="F66" s="27">
        <f>SUM(D66:E66)</f>
        <v>0</v>
      </c>
      <c r="G66" s="6"/>
      <c r="H66" s="47"/>
    </row>
    <row r="67" spans="1:8" ht="15.95" customHeight="1">
      <c r="A67" s="99"/>
      <c r="B67" s="25" t="s">
        <v>267</v>
      </c>
      <c r="C67" s="25" t="s">
        <v>268</v>
      </c>
      <c r="D67" s="26">
        <v>1</v>
      </c>
      <c r="E67" s="26">
        <v>0</v>
      </c>
      <c r="F67" s="27">
        <f>SUM(D67:E67)</f>
        <v>1</v>
      </c>
      <c r="G67" s="7"/>
    </row>
    <row r="68" spans="1:8" ht="15.95" customHeight="1">
      <c r="A68" s="97" t="s">
        <v>176</v>
      </c>
      <c r="B68" s="25" t="s">
        <v>177</v>
      </c>
      <c r="C68" s="25" t="s">
        <v>0</v>
      </c>
      <c r="D68" s="26">
        <v>0</v>
      </c>
      <c r="E68" s="26">
        <v>0</v>
      </c>
      <c r="F68" s="27">
        <f t="shared" si="5"/>
        <v>0</v>
      </c>
      <c r="G68" s="6"/>
    </row>
    <row r="69" spans="1:8" ht="15.95" customHeight="1">
      <c r="A69" s="98"/>
      <c r="B69" s="25" t="s">
        <v>177</v>
      </c>
      <c r="C69" s="53" t="s">
        <v>280</v>
      </c>
      <c r="D69" s="26">
        <v>0</v>
      </c>
      <c r="E69" s="26">
        <v>0</v>
      </c>
      <c r="F69" s="27">
        <f t="shared" ref="F69:F70" si="6">SUM(D69:E69)</f>
        <v>0</v>
      </c>
      <c r="G69" s="6"/>
    </row>
    <row r="70" spans="1:8" ht="15.95" customHeight="1">
      <c r="A70" s="98"/>
      <c r="B70" s="25" t="s">
        <v>177</v>
      </c>
      <c r="C70" s="53" t="s">
        <v>281</v>
      </c>
      <c r="D70" s="26">
        <v>0</v>
      </c>
      <c r="E70" s="26">
        <v>0</v>
      </c>
      <c r="F70" s="27">
        <f t="shared" si="6"/>
        <v>0</v>
      </c>
      <c r="G70" s="6"/>
    </row>
    <row r="71" spans="1:8" ht="15.95" customHeight="1">
      <c r="A71" s="98"/>
      <c r="B71" s="25" t="s">
        <v>177</v>
      </c>
      <c r="C71" s="25" t="s">
        <v>270</v>
      </c>
      <c r="D71" s="26">
        <v>1</v>
      </c>
      <c r="E71" s="26">
        <v>0</v>
      </c>
      <c r="F71" s="27">
        <f t="shared" si="5"/>
        <v>1</v>
      </c>
      <c r="G71" s="31"/>
    </row>
    <row r="72" spans="1:8" ht="15.95" customHeight="1">
      <c r="A72" s="98"/>
      <c r="B72" s="25" t="s">
        <v>279</v>
      </c>
      <c r="C72" s="25"/>
      <c r="D72" s="26">
        <v>0</v>
      </c>
      <c r="E72" s="26">
        <v>0</v>
      </c>
      <c r="F72" s="27">
        <f t="shared" si="5"/>
        <v>0</v>
      </c>
      <c r="G72" s="51" t="s">
        <v>282</v>
      </c>
    </row>
    <row r="73" spans="1:8" ht="15.95" customHeight="1">
      <c r="A73" s="98"/>
      <c r="B73" s="25" t="s">
        <v>287</v>
      </c>
      <c r="C73" s="25"/>
      <c r="D73" s="26">
        <v>0</v>
      </c>
      <c r="E73" s="26">
        <v>0</v>
      </c>
      <c r="F73" s="27">
        <f t="shared" ref="F73" si="7">SUM(D73:E73)</f>
        <v>0</v>
      </c>
      <c r="G73" s="51" t="s">
        <v>282</v>
      </c>
    </row>
    <row r="74" spans="1:8" ht="15.95" customHeight="1">
      <c r="A74" s="98"/>
      <c r="B74" s="25" t="s">
        <v>272</v>
      </c>
      <c r="C74" s="25" t="s">
        <v>273</v>
      </c>
      <c r="D74" s="26">
        <v>0</v>
      </c>
      <c r="E74" s="26">
        <v>0</v>
      </c>
      <c r="F74" s="27">
        <f t="shared" ref="F74" si="8">SUM(D74:E74)</f>
        <v>0</v>
      </c>
      <c r="G74" s="31"/>
    </row>
    <row r="75" spans="1:8" ht="15.95" customHeight="1">
      <c r="A75" s="98"/>
      <c r="B75" s="25" t="s">
        <v>271</v>
      </c>
      <c r="C75" s="25" t="s">
        <v>271</v>
      </c>
      <c r="D75" s="26">
        <v>1</v>
      </c>
      <c r="E75" s="26">
        <v>0</v>
      </c>
      <c r="F75" s="27">
        <f t="shared" si="5"/>
        <v>1</v>
      </c>
      <c r="G75" s="31"/>
    </row>
    <row r="76" spans="1:8" ht="15.95" customHeight="1">
      <c r="A76" s="98"/>
      <c r="B76" s="25" t="s">
        <v>178</v>
      </c>
      <c r="C76" s="25" t="s">
        <v>179</v>
      </c>
      <c r="D76" s="26">
        <v>1</v>
      </c>
      <c r="E76" s="26">
        <v>0</v>
      </c>
      <c r="F76" s="27">
        <f t="shared" si="5"/>
        <v>1</v>
      </c>
      <c r="G76" s="7"/>
    </row>
    <row r="77" spans="1:8" ht="15.95" customHeight="1">
      <c r="A77" s="98"/>
      <c r="B77" s="53" t="s">
        <v>283</v>
      </c>
      <c r="C77" s="25" t="s">
        <v>285</v>
      </c>
      <c r="D77" s="26">
        <v>0</v>
      </c>
      <c r="E77" s="26">
        <v>0</v>
      </c>
      <c r="F77" s="27">
        <f t="shared" ref="F77" si="9">SUM(D77:E77)</f>
        <v>0</v>
      </c>
      <c r="G77" s="7"/>
    </row>
    <row r="78" spans="1:8" ht="15.95" customHeight="1">
      <c r="A78" s="99"/>
      <c r="B78" s="53" t="s">
        <v>284</v>
      </c>
      <c r="C78" s="25" t="s">
        <v>286</v>
      </c>
      <c r="D78" s="26">
        <v>0</v>
      </c>
      <c r="E78" s="26">
        <v>0</v>
      </c>
      <c r="F78" s="27">
        <f t="shared" si="5"/>
        <v>0</v>
      </c>
      <c r="G78" s="31"/>
    </row>
    <row r="79" spans="1:8" ht="15.95" customHeight="1">
      <c r="A79" s="115" t="s">
        <v>276</v>
      </c>
      <c r="B79" s="25" t="s">
        <v>180</v>
      </c>
      <c r="C79" s="25" t="s">
        <v>181</v>
      </c>
      <c r="D79" s="26">
        <v>3</v>
      </c>
      <c r="E79" s="26">
        <v>0</v>
      </c>
      <c r="F79" s="27">
        <f t="shared" ref="F79:F83" si="10">SUM(D79:E79)</f>
        <v>3</v>
      </c>
      <c r="G79" s="6"/>
    </row>
    <row r="80" spans="1:8" ht="15.95" customHeight="1">
      <c r="A80" s="116"/>
      <c r="B80" s="25" t="s">
        <v>182</v>
      </c>
      <c r="C80" s="25" t="s">
        <v>183</v>
      </c>
      <c r="D80" s="26">
        <v>0</v>
      </c>
      <c r="E80" s="26">
        <v>1</v>
      </c>
      <c r="F80" s="27">
        <f t="shared" si="10"/>
        <v>1</v>
      </c>
      <c r="G80" s="6"/>
    </row>
    <row r="81" spans="1:7" ht="15.95" customHeight="1">
      <c r="A81" s="116"/>
      <c r="B81" s="25" t="s">
        <v>184</v>
      </c>
      <c r="C81" s="25" t="s">
        <v>185</v>
      </c>
      <c r="D81" s="26">
        <v>2</v>
      </c>
      <c r="E81" s="26">
        <v>0</v>
      </c>
      <c r="F81" s="27">
        <f t="shared" si="10"/>
        <v>2</v>
      </c>
      <c r="G81" s="6"/>
    </row>
    <row r="82" spans="1:7" ht="15.95" customHeight="1">
      <c r="A82" s="116"/>
      <c r="B82" s="48" t="s">
        <v>197</v>
      </c>
      <c r="C82" s="48" t="s">
        <v>198</v>
      </c>
      <c r="D82" s="49">
        <v>1</v>
      </c>
      <c r="E82" s="49">
        <v>0</v>
      </c>
      <c r="F82" s="27">
        <f t="shared" si="10"/>
        <v>1</v>
      </c>
      <c r="G82" s="50"/>
    </row>
    <row r="83" spans="1:7" ht="15.95" customHeight="1">
      <c r="A83" s="116"/>
      <c r="B83" s="48" t="s">
        <v>277</v>
      </c>
      <c r="C83" s="48" t="s">
        <v>278</v>
      </c>
      <c r="D83" s="49">
        <v>0</v>
      </c>
      <c r="E83" s="49">
        <v>0</v>
      </c>
      <c r="F83" s="27">
        <f t="shared" si="10"/>
        <v>0</v>
      </c>
      <c r="G83" s="50"/>
    </row>
    <row r="84" spans="1:7" ht="15.95" customHeight="1" thickBot="1">
      <c r="A84" s="117"/>
      <c r="B84" s="52" t="s">
        <v>290</v>
      </c>
      <c r="C84" s="28" t="s">
        <v>291</v>
      </c>
      <c r="D84" s="29">
        <v>1</v>
      </c>
      <c r="E84" s="29">
        <v>1</v>
      </c>
      <c r="F84" s="30">
        <f>SUM(D84:E84)</f>
        <v>2</v>
      </c>
      <c r="G84" s="9"/>
    </row>
  </sheetData>
  <mergeCells count="24">
    <mergeCell ref="A46:A58"/>
    <mergeCell ref="A59:A67"/>
    <mergeCell ref="A68:A78"/>
    <mergeCell ref="A79:A84"/>
    <mergeCell ref="A33:A45"/>
    <mergeCell ref="G14:G15"/>
    <mergeCell ref="A1:C1"/>
    <mergeCell ref="A13:F13"/>
    <mergeCell ref="A14:A15"/>
    <mergeCell ref="B14:B15"/>
    <mergeCell ref="C14:C15"/>
    <mergeCell ref="D14:F14"/>
    <mergeCell ref="D8:F8"/>
    <mergeCell ref="D9:F9"/>
    <mergeCell ref="D10:F10"/>
    <mergeCell ref="D11:F11"/>
    <mergeCell ref="A23:A32"/>
    <mergeCell ref="D2:F2"/>
    <mergeCell ref="D3:F3"/>
    <mergeCell ref="D4:F4"/>
    <mergeCell ref="D5:F5"/>
    <mergeCell ref="D6:F6"/>
    <mergeCell ref="D7:F7"/>
    <mergeCell ref="A17:A2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여석</vt:lpstr>
      <vt:lpstr>2022학년도 2학기 재입학 여석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2021-05-27T09:44:43Z</dcterms:created>
  <dcterms:modified xsi:type="dcterms:W3CDTF">2022-06-10T05:49:42Z</dcterms:modified>
</cp:coreProperties>
</file>